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EED01784-872E-4603-BC72-62E288EC3A7D}" xr6:coauthVersionLast="47" xr6:coauthVersionMax="47" xr10:uidLastSave="{00000000-0000-0000-0000-000000000000}"/>
  <bookViews>
    <workbookView xWindow="-98" yWindow="-98" windowWidth="21795" windowHeight="13695" xr2:uid="{A3FEC622-9448-7142-B546-5949034B0009}"/>
  </bookViews>
  <sheets>
    <sheet name="OFFER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2" l="1"/>
  <c r="N3" i="2"/>
  <c r="N4" i="2"/>
  <c r="N8" i="2"/>
  <c r="N10" i="2"/>
  <c r="N11" i="2"/>
  <c r="N12" i="2"/>
  <c r="N13" i="2"/>
  <c r="N14" i="2"/>
  <c r="N15" i="2"/>
  <c r="N16" i="2"/>
  <c r="N17" i="2"/>
  <c r="N19" i="2"/>
  <c r="N20" i="2"/>
  <c r="N21" i="2"/>
  <c r="O3" i="2"/>
  <c r="O4" i="2"/>
  <c r="O5" i="2"/>
  <c r="O6" i="2"/>
  <c r="O7" i="2"/>
  <c r="Q7" i="2" s="1"/>
  <c r="R7" i="2" s="1"/>
  <c r="O8" i="2"/>
  <c r="O9" i="2"/>
  <c r="Q9" i="2" s="1"/>
  <c r="R9" i="2" s="1"/>
  <c r="O10" i="2"/>
  <c r="O11" i="2"/>
  <c r="O12" i="2"/>
  <c r="O13" i="2"/>
  <c r="O14" i="2"/>
  <c r="O15" i="2"/>
  <c r="O16" i="2"/>
  <c r="O17" i="2"/>
  <c r="O18" i="2"/>
  <c r="O19" i="2"/>
  <c r="O20" i="2"/>
  <c r="O21" i="2"/>
  <c r="O2" i="2"/>
  <c r="Q3" i="2" l="1"/>
  <c r="R3" i="2" s="1"/>
  <c r="P3" i="2"/>
  <c r="P4" i="2"/>
  <c r="Q4" i="2"/>
  <c r="R4" i="2" s="1"/>
  <c r="Q5" i="2"/>
  <c r="R5" i="2" s="1"/>
  <c r="P5" i="2"/>
  <c r="P22" i="2" s="1"/>
  <c r="P6" i="2"/>
  <c r="Q6" i="2"/>
  <c r="R6" i="2" s="1"/>
  <c r="Q8" i="2"/>
  <c r="R8" i="2" s="1"/>
  <c r="P8" i="2"/>
  <c r="Q10" i="2"/>
  <c r="R10" i="2" s="1"/>
  <c r="P10" i="2"/>
  <c r="Q11" i="2"/>
  <c r="R11" i="2" s="1"/>
  <c r="P11" i="2"/>
  <c r="Q12" i="2"/>
  <c r="R12" i="2" s="1"/>
  <c r="P12" i="2"/>
  <c r="P13" i="2"/>
  <c r="Q13" i="2"/>
  <c r="R13" i="2" s="1"/>
  <c r="P14" i="2"/>
  <c r="Q14" i="2"/>
  <c r="R14" i="2" s="1"/>
  <c r="P15" i="2"/>
  <c r="Q15" i="2"/>
  <c r="R15" i="2" s="1"/>
  <c r="P16" i="2"/>
  <c r="Q16" i="2"/>
  <c r="R16" i="2" s="1"/>
  <c r="P17" i="2"/>
  <c r="Q17" i="2"/>
  <c r="R17" i="2" s="1"/>
  <c r="P18" i="2"/>
  <c r="Q18" i="2"/>
  <c r="R18" i="2" s="1"/>
  <c r="Q19" i="2"/>
  <c r="R19" i="2" s="1"/>
  <c r="P19" i="2"/>
  <c r="P20" i="2"/>
  <c r="Q20" i="2"/>
  <c r="R20" i="2" s="1"/>
  <c r="P21" i="2"/>
  <c r="Q21" i="2"/>
  <c r="R21" i="2" s="1"/>
  <c r="Q2" i="2"/>
  <c r="P2" i="2"/>
  <c r="N5" i="2"/>
  <c r="N6" i="2"/>
  <c r="N7" i="2"/>
  <c r="P7" i="2"/>
  <c r="N9" i="2"/>
  <c r="P9" i="2"/>
  <c r="N18" i="2"/>
  <c r="N2" i="2"/>
  <c r="R2" i="2"/>
  <c r="R22" i="2" s="1"/>
  <c r="N22" i="2" l="1"/>
</calcChain>
</file>

<file path=xl/sharedStrings.xml><?xml version="1.0" encoding="utf-8"?>
<sst xmlns="http://schemas.openxmlformats.org/spreadsheetml/2006/main" count="97" uniqueCount="47">
  <si>
    <t>FOTO</t>
  </si>
  <si>
    <t>DESCRIZIONE</t>
  </si>
  <si>
    <t>COMPOSIZIONE</t>
  </si>
  <si>
    <t xml:space="preserve">MADE IN </t>
  </si>
  <si>
    <t>COL</t>
  </si>
  <si>
    <t>S</t>
  </si>
  <si>
    <t>M</t>
  </si>
  <si>
    <t>L</t>
  </si>
  <si>
    <t>XL</t>
  </si>
  <si>
    <t>XXL</t>
  </si>
  <si>
    <t>QTY</t>
  </si>
  <si>
    <t>RRP €</t>
  </si>
  <si>
    <t>RRP TOT €</t>
  </si>
  <si>
    <t xml:space="preserve">72% OFF RRP  
 COST € </t>
  </si>
  <si>
    <t>COST TOT €</t>
  </si>
  <si>
    <t>COST £</t>
  </si>
  <si>
    <t>COST TOT £</t>
  </si>
  <si>
    <t>TENNIS CLUB ICON SHORT SLEEVE T-SHIRT</t>
  </si>
  <si>
    <t>100% ORGANIC COTTON</t>
  </si>
  <si>
    <t>PORTUGAL</t>
  </si>
  <si>
    <t>WHITE</t>
  </si>
  <si>
    <t>Maglietta a maniche corte con icona del Tennis Club</t>
  </si>
  <si>
    <t>BLACK</t>
  </si>
  <si>
    <t>Maglietta a maniche corte Galactic Connection</t>
  </si>
  <si>
    <t>black</t>
  </si>
  <si>
    <t>Maglietta a maniche corte Nature's Teacher</t>
  </si>
  <si>
    <t>Maglietta a maniche corte Les Elements</t>
  </si>
  <si>
    <t xml:space="preserve">black </t>
  </si>
  <si>
    <t>CASA WAY ORANGE MASCOT SHORT SLEEVE T-SHIRT</t>
  </si>
  <si>
    <t>Maglietta a maniche corte con colonna di diamanti</t>
  </si>
  <si>
    <t>INGREDIENTS SHORT SLEEVE T-SHIRT</t>
  </si>
  <si>
    <t>DIAMOND COLUMN HOODED SWEATSHIRT</t>
  </si>
  <si>
    <t>Main: 100% organic cotton</t>
  </si>
  <si>
    <t>CASA WAY MOUNTAIN SWEATSHIRT</t>
  </si>
  <si>
    <t>LE JOUEUR SWEATSHIRT</t>
  </si>
  <si>
    <t>GRADIENT L'ARCHE HOODED SWEATSHIRT</t>
  </si>
  <si>
    <t>CASA SPORT TENNIS BALLS SWEATSHIRT</t>
  </si>
  <si>
    <t>GREEN</t>
  </si>
  <si>
    <t>MONTAGNE HOODED SWEATSHIRT</t>
  </si>
  <si>
    <t>SURREAL POOL HOODED SWEATSHIRT</t>
  </si>
  <si>
    <t>CASA WAY MOUNTAIN SWEATSHORTS</t>
  </si>
  <si>
    <t>OFF WHITE</t>
  </si>
  <si>
    <t>TENNIS CLUB ICON SWEATSHORTS</t>
  </si>
  <si>
    <t>CASABLANCA MONTAGNE SPORTIF SWEATSHORTS</t>
  </si>
  <si>
    <t>PINK</t>
  </si>
  <si>
    <t>DIAMOND LOGO SWEATSHORTS</t>
  </si>
  <si>
    <t>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</si>
</sst>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_([$€-2]\ * #,##0.00_);_([$€-2]\ * \(#,##0.00\);_([$€-2]\ * &quot;-&quot;??_);_(@_)"/>
    <numFmt numFmtId="166" formatCode="_-[$£-809]* #,##0.00_-;\-[$£-809]* #,##0.00_-;_-[$£-809]* &quot;-&quot;??_-;_-@_-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124F2C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5" fontId="2" fillId="3" borderId="1" xfId="1" applyNumberFormat="1" applyFont="1" applyFill="1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5" fontId="0" fillId="0" borderId="0" xfId="1" applyNumberFormat="1" applyFont="1" applyAlignment="1">
      <alignment horizontal="center" vertical="center" wrapText="1"/>
    </xf>
    <xf numFmtId="166" fontId="0" fillId="0" borderId="1" xfId="1" applyNumberFormat="1" applyFont="1" applyFill="1" applyBorder="1" applyAlignment="1">
      <alignment horizontal="center" vertical="center" wrapText="1"/>
    </xf>
    <xf numFmtId="166" fontId="0" fillId="0" borderId="0" xfId="1" applyNumberFormat="1" applyFont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36635</xdr:rowOff>
    </xdr:from>
    <xdr:to>
      <xdr:col>1</xdr:col>
      <xdr:colOff>802308</xdr:colOff>
      <xdr:row>2</xdr:row>
      <xdr:rowOff>136525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B29E365-8505-493F-9609-B771655A2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0"/>
          <a:ext cx="1644904" cy="2046898"/>
        </a:xfrm>
        <a:prstGeom prst="rect">
          <a:avLst/>
        </a:prstGeom>
      </xdr:spPr>
    </xdr:pic>
    <xdr:clientData/>
  </xdr:twoCellAnchor>
  <xdr:twoCellAnchor editAs="oneCell">
    <xdr:from>
      <xdr:col>0</xdr:col>
      <xdr:colOff>61057</xdr:colOff>
      <xdr:row>1</xdr:row>
      <xdr:rowOff>1375019</xdr:rowOff>
    </xdr:from>
    <xdr:to>
      <xdr:col>1</xdr:col>
      <xdr:colOff>912432</xdr:colOff>
      <xdr:row>3</xdr:row>
      <xdr:rowOff>293076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2C1493F6-A145-4E58-A0A0-74058E0AC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057" y="2498481"/>
          <a:ext cx="1693971" cy="2093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1320800</xdr:rowOff>
    </xdr:from>
    <xdr:to>
      <xdr:col>1</xdr:col>
      <xdr:colOff>972820</xdr:colOff>
      <xdr:row>7</xdr:row>
      <xdr:rowOff>254000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801C9935-6CA4-453A-8761-121F9687D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093200"/>
          <a:ext cx="1811020" cy="2238375"/>
        </a:xfrm>
        <a:prstGeom prst="rect">
          <a:avLst/>
        </a:prstGeom>
      </xdr:spPr>
    </xdr:pic>
    <xdr:clientData/>
  </xdr:twoCellAnchor>
  <xdr:twoCellAnchor editAs="oneCell">
    <xdr:from>
      <xdr:col>0</xdr:col>
      <xdr:colOff>12213</xdr:colOff>
      <xdr:row>7</xdr:row>
      <xdr:rowOff>1519116</xdr:rowOff>
    </xdr:from>
    <xdr:to>
      <xdr:col>1</xdr:col>
      <xdr:colOff>964713</xdr:colOff>
      <xdr:row>9</xdr:row>
      <xdr:rowOff>207361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CC6A01AB-845A-4121-A229-7EB62B9CD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213" y="12643828"/>
          <a:ext cx="1795096" cy="2229591"/>
        </a:xfrm>
        <a:prstGeom prst="rect">
          <a:avLst/>
        </a:prstGeom>
      </xdr:spPr>
    </xdr:pic>
    <xdr:clientData/>
  </xdr:twoCellAnchor>
  <xdr:twoCellAnchor editAs="oneCell">
    <xdr:from>
      <xdr:col>0</xdr:col>
      <xdr:colOff>133838</xdr:colOff>
      <xdr:row>3</xdr:row>
      <xdr:rowOff>1584813</xdr:rowOff>
    </xdr:from>
    <xdr:to>
      <xdr:col>1</xdr:col>
      <xdr:colOff>976923</xdr:colOff>
      <xdr:row>5</xdr:row>
      <xdr:rowOff>168441</xdr:rowOff>
    </xdr:to>
    <xdr:pic>
      <xdr:nvPicPr>
        <xdr:cNvPr id="11" name="Immagine 10" descr="Maglietta a maniche corte Nature's Teacher">
          <a:extLst>
            <a:ext uri="{FF2B5EF4-FFF2-40B4-BE49-F238E27FC236}">
              <a16:creationId xmlns:a16="http://schemas.microsoft.com/office/drawing/2014/main" id="{79C83D42-F5CA-D652-CB8D-31463AE71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38" y="5883275"/>
          <a:ext cx="1685681" cy="2100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1657349</xdr:rowOff>
    </xdr:from>
    <xdr:to>
      <xdr:col>1</xdr:col>
      <xdr:colOff>769620</xdr:colOff>
      <xdr:row>6</xdr:row>
      <xdr:rowOff>171449</xdr:rowOff>
    </xdr:to>
    <xdr:pic>
      <xdr:nvPicPr>
        <xdr:cNvPr id="12" name="Immagine 11" descr="Maglietta a maniche corte Les Elements">
          <a:extLst>
            <a:ext uri="{FF2B5EF4-FFF2-40B4-BE49-F238E27FC236}">
              <a16:creationId xmlns:a16="http://schemas.microsoft.com/office/drawing/2014/main" id="{CD55D1AA-B707-4FF3-DF88-7C4CCB34D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81899"/>
          <a:ext cx="1607820" cy="2009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6</xdr:row>
      <xdr:rowOff>1301994</xdr:rowOff>
    </xdr:from>
    <xdr:to>
      <xdr:col>1</xdr:col>
      <xdr:colOff>903655</xdr:colOff>
      <xdr:row>8</xdr:row>
      <xdr:rowOff>377092</xdr:rowOff>
    </xdr:to>
    <xdr:pic>
      <xdr:nvPicPr>
        <xdr:cNvPr id="13" name="Immagine 12" descr="Maglietta a maniche corte con colonna di diamanti">
          <a:extLst>
            <a:ext uri="{FF2B5EF4-FFF2-40B4-BE49-F238E27FC236}">
              <a16:creationId xmlns:a16="http://schemas.microsoft.com/office/drawing/2014/main" id="{F06413C2-55BE-2880-93BF-7FA20AB49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0851417"/>
          <a:ext cx="1746250" cy="2445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</xdr:row>
      <xdr:rowOff>1471612</xdr:rowOff>
    </xdr:from>
    <xdr:to>
      <xdr:col>1</xdr:col>
      <xdr:colOff>830385</xdr:colOff>
      <xdr:row>4</xdr:row>
      <xdr:rowOff>183216</xdr:rowOff>
    </xdr:to>
    <xdr:pic>
      <xdr:nvPicPr>
        <xdr:cNvPr id="14" name="Immagine 13" descr="Maglietta a maniche corte Galactic Connection">
          <a:extLst>
            <a:ext uri="{FF2B5EF4-FFF2-40B4-BE49-F238E27FC236}">
              <a16:creationId xmlns:a16="http://schemas.microsoft.com/office/drawing/2014/main" id="{0C2945E1-DCA5-1583-3211-1EDE388A5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109304"/>
          <a:ext cx="1625356" cy="2033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50800</xdr:colOff>
      <xdr:row>9</xdr:row>
      <xdr:rowOff>76199</xdr:rowOff>
    </xdr:from>
    <xdr:to>
      <xdr:col>1</xdr:col>
      <xdr:colOff>876300</xdr:colOff>
      <xdr:row>9</xdr:row>
      <xdr:rowOff>2014904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4F0752F-7647-2831-B1F7-97E721245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0800" y="14827737"/>
          <a:ext cx="1668096" cy="1938705"/>
        </a:xfrm>
        <a:prstGeom prst="rect">
          <a:avLst/>
        </a:prstGeom>
      </xdr:spPr>
    </xdr:pic>
    <xdr:clientData/>
  </xdr:twoCellAnchor>
  <xdr:twoCellAnchor editAs="oneCell">
    <xdr:from>
      <xdr:col>0</xdr:col>
      <xdr:colOff>75712</xdr:colOff>
      <xdr:row>9</xdr:row>
      <xdr:rowOff>2208823</xdr:rowOff>
    </xdr:from>
    <xdr:to>
      <xdr:col>1</xdr:col>
      <xdr:colOff>893592</xdr:colOff>
      <xdr:row>10</xdr:row>
      <xdr:rowOff>2002692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5A29DF6D-9B75-966C-F1C5-562B5E17C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5712" y="16960361"/>
          <a:ext cx="1660476" cy="2040793"/>
        </a:xfrm>
        <a:prstGeom prst="rect">
          <a:avLst/>
        </a:prstGeom>
      </xdr:spPr>
    </xdr:pic>
    <xdr:clientData/>
  </xdr:twoCellAnchor>
  <xdr:twoCellAnchor editAs="oneCell">
    <xdr:from>
      <xdr:col>0</xdr:col>
      <xdr:colOff>61058</xdr:colOff>
      <xdr:row>11</xdr:row>
      <xdr:rowOff>3056</xdr:rowOff>
    </xdr:from>
    <xdr:to>
      <xdr:col>1</xdr:col>
      <xdr:colOff>824032</xdr:colOff>
      <xdr:row>11</xdr:row>
      <xdr:rowOff>2051539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B5C7DC65-650F-5B38-3131-C10BE961A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1058" y="19077479"/>
          <a:ext cx="1605570" cy="2048483"/>
        </a:xfrm>
        <a:prstGeom prst="rect">
          <a:avLst/>
        </a:prstGeom>
      </xdr:spPr>
    </xdr:pic>
    <xdr:clientData/>
  </xdr:twoCellAnchor>
  <xdr:twoCellAnchor editAs="oneCell">
    <xdr:from>
      <xdr:col>0</xdr:col>
      <xdr:colOff>183174</xdr:colOff>
      <xdr:row>12</xdr:row>
      <xdr:rowOff>24424</xdr:rowOff>
    </xdr:from>
    <xdr:to>
      <xdr:col>1</xdr:col>
      <xdr:colOff>857331</xdr:colOff>
      <xdr:row>12</xdr:row>
      <xdr:rowOff>1911251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B86D9888-A696-7045-A860-31D19BB29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83174" y="23641539"/>
          <a:ext cx="1516753" cy="1886827"/>
        </a:xfrm>
        <a:prstGeom prst="rect">
          <a:avLst/>
        </a:prstGeom>
      </xdr:spPr>
    </xdr:pic>
    <xdr:clientData/>
  </xdr:twoCellAnchor>
  <xdr:twoCellAnchor editAs="oneCell">
    <xdr:from>
      <xdr:col>0</xdr:col>
      <xdr:colOff>249115</xdr:colOff>
      <xdr:row>12</xdr:row>
      <xdr:rowOff>1941636</xdr:rowOff>
    </xdr:from>
    <xdr:to>
      <xdr:col>1</xdr:col>
      <xdr:colOff>897303</xdr:colOff>
      <xdr:row>13</xdr:row>
      <xdr:rowOff>1851269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AE573174-75BD-1F33-9236-B1A120AF4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49115" y="25558751"/>
          <a:ext cx="1490784" cy="1863479"/>
        </a:xfrm>
        <a:prstGeom prst="rect">
          <a:avLst/>
        </a:prstGeom>
      </xdr:spPr>
    </xdr:pic>
    <xdr:clientData/>
  </xdr:twoCellAnchor>
  <xdr:twoCellAnchor editAs="oneCell">
    <xdr:from>
      <xdr:col>0</xdr:col>
      <xdr:colOff>124557</xdr:colOff>
      <xdr:row>14</xdr:row>
      <xdr:rowOff>12212</xdr:rowOff>
    </xdr:from>
    <xdr:to>
      <xdr:col>1</xdr:col>
      <xdr:colOff>860668</xdr:colOff>
      <xdr:row>14</xdr:row>
      <xdr:rowOff>1985596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706638B2-8D52-B7A3-00F1-779FF54B1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4557" y="27512597"/>
          <a:ext cx="1578707" cy="1973384"/>
        </a:xfrm>
        <a:prstGeom prst="rect">
          <a:avLst/>
        </a:prstGeom>
      </xdr:spPr>
    </xdr:pic>
    <xdr:clientData/>
  </xdr:twoCellAnchor>
  <xdr:twoCellAnchor editAs="oneCell">
    <xdr:from>
      <xdr:col>0</xdr:col>
      <xdr:colOff>219808</xdr:colOff>
      <xdr:row>15</xdr:row>
      <xdr:rowOff>158749</xdr:rowOff>
    </xdr:from>
    <xdr:to>
      <xdr:col>1</xdr:col>
      <xdr:colOff>879231</xdr:colOff>
      <xdr:row>16</xdr:row>
      <xdr:rowOff>33580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F81F5C25-7F12-C8A6-6538-90CC30DDA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19808" y="26987499"/>
          <a:ext cx="1502019" cy="1877523"/>
        </a:xfrm>
        <a:prstGeom prst="rect">
          <a:avLst/>
        </a:prstGeom>
      </xdr:spPr>
    </xdr:pic>
    <xdr:clientData/>
  </xdr:twoCellAnchor>
  <xdr:twoCellAnchor editAs="oneCell">
    <xdr:from>
      <xdr:col>0</xdr:col>
      <xdr:colOff>109904</xdr:colOff>
      <xdr:row>15</xdr:row>
      <xdr:rowOff>1758462</xdr:rowOff>
    </xdr:from>
    <xdr:to>
      <xdr:col>1</xdr:col>
      <xdr:colOff>903654</xdr:colOff>
      <xdr:row>17</xdr:row>
      <xdr:rowOff>195385</xdr:rowOff>
    </xdr:to>
    <xdr:pic>
      <xdr:nvPicPr>
        <xdr:cNvPr id="18" name="Immagine 17" descr="Casa Way Mountain Sweatshorts">
          <a:extLst>
            <a:ext uri="{FF2B5EF4-FFF2-40B4-BE49-F238E27FC236}">
              <a16:creationId xmlns:a16="http://schemas.microsoft.com/office/drawing/2014/main" id="{D17E6D94-E109-1808-DAC0-1CECF5415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04" y="28807020"/>
          <a:ext cx="1636346" cy="2442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1599713</xdr:rowOff>
    </xdr:from>
    <xdr:to>
      <xdr:col>2</xdr:col>
      <xdr:colOff>102855</xdr:colOff>
      <xdr:row>18</xdr:row>
      <xdr:rowOff>195384</xdr:rowOff>
    </xdr:to>
    <xdr:pic>
      <xdr:nvPicPr>
        <xdr:cNvPr id="22" name="Immagine 21" descr="Tennis Club Icon Sweatshorts">
          <a:extLst>
            <a:ext uri="{FF2B5EF4-FFF2-40B4-BE49-F238E27FC236}">
              <a16:creationId xmlns:a16="http://schemas.microsoft.com/office/drawing/2014/main" id="{9546F545-28B7-E306-E05D-33053EAD7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65482"/>
          <a:ext cx="2044490" cy="2601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109904</xdr:colOff>
      <xdr:row>17</xdr:row>
      <xdr:rowOff>1734038</xdr:rowOff>
    </xdr:from>
    <xdr:to>
      <xdr:col>1</xdr:col>
      <xdr:colOff>1050193</xdr:colOff>
      <xdr:row>19</xdr:row>
      <xdr:rowOff>354133</xdr:rowOff>
    </xdr:to>
    <xdr:pic>
      <xdr:nvPicPr>
        <xdr:cNvPr id="24" name="Immagine 23" descr="Casa Way Mountain Sweatshorts">
          <a:extLst>
            <a:ext uri="{FF2B5EF4-FFF2-40B4-BE49-F238E27FC236}">
              <a16:creationId xmlns:a16="http://schemas.microsoft.com/office/drawing/2014/main" id="{CA7F7E41-5F8C-A7EB-21A8-AD17B0E2A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04" y="32787980"/>
          <a:ext cx="1782885" cy="2625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97690</xdr:colOff>
      <xdr:row>18</xdr:row>
      <xdr:rowOff>1978270</xdr:rowOff>
    </xdr:from>
    <xdr:to>
      <xdr:col>1</xdr:col>
      <xdr:colOff>982833</xdr:colOff>
      <xdr:row>20</xdr:row>
      <xdr:rowOff>170962</xdr:rowOff>
    </xdr:to>
    <xdr:pic>
      <xdr:nvPicPr>
        <xdr:cNvPr id="28" name="Immagine 27" descr="Casablanca Montagne Sportif Sweatshorts">
          <a:extLst>
            <a:ext uri="{FF2B5EF4-FFF2-40B4-BE49-F238E27FC236}">
              <a16:creationId xmlns:a16="http://schemas.microsoft.com/office/drawing/2014/main" id="{DA4ED830-5581-498A-9234-A3D2B568E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0" y="34949424"/>
          <a:ext cx="1727739" cy="2198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134327</xdr:colOff>
      <xdr:row>19</xdr:row>
      <xdr:rowOff>1917212</xdr:rowOff>
    </xdr:from>
    <xdr:to>
      <xdr:col>1</xdr:col>
      <xdr:colOff>990675</xdr:colOff>
      <xdr:row>22</xdr:row>
      <xdr:rowOff>36634</xdr:rowOff>
    </xdr:to>
    <xdr:pic>
      <xdr:nvPicPr>
        <xdr:cNvPr id="30" name="Immagine 29" descr="Diamond Logo Sweatshorts">
          <a:extLst>
            <a:ext uri="{FF2B5EF4-FFF2-40B4-BE49-F238E27FC236}">
              <a16:creationId xmlns:a16="http://schemas.microsoft.com/office/drawing/2014/main" id="{FD960FF3-1838-74AA-FF51-B9E1C0A0D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27" y="36976539"/>
          <a:ext cx="1698944" cy="2332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2EF85-2F70-4CA4-A159-7BD788D442BA}">
  <dimension ref="A1:R22"/>
  <sheetViews>
    <sheetView tabSelected="1" zoomScaleNormal="100" workbookViewId="0">
      <pane ySplit="1" topLeftCell="A6" activePane="bottomLeft" state="frozen"/>
      <selection pane="bottomLeft" activeCell="N29" sqref="N29"/>
    </sheetView>
  </sheetViews>
  <sheetFormatPr defaultColWidth="11" defaultRowHeight="15.75" x14ac:dyDescent="0.5"/>
  <cols>
    <col min="1" max="1" width="11" style="3"/>
    <col min="2" max="2" width="14.5" style="3" customWidth="1"/>
    <col min="3" max="3" width="19" style="3" customWidth="1"/>
    <col min="4" max="4" width="17.5" style="3" customWidth="1"/>
    <col min="5" max="5" width="10.375" style="3" bestFit="1" customWidth="1"/>
    <col min="6" max="6" width="10.5" style="3" bestFit="1" customWidth="1"/>
    <col min="7" max="10" width="3.125" style="3" bestFit="1" customWidth="1"/>
    <col min="11" max="11" width="4.375" style="3" bestFit="1" customWidth="1"/>
    <col min="12" max="12" width="11" style="3"/>
    <col min="13" max="16" width="15.625" style="11" customWidth="1"/>
    <col min="17" max="18" width="15.625" style="13" customWidth="1"/>
    <col min="19" max="16384" width="11" style="3"/>
  </cols>
  <sheetData>
    <row r="1" spans="1:18" ht="31.5" x14ac:dyDescent="0.5">
      <c r="A1" s="16" t="s">
        <v>0</v>
      </c>
      <c r="B1" s="16"/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8" t="s">
        <v>11</v>
      </c>
      <c r="N1" s="8" t="s">
        <v>12</v>
      </c>
      <c r="O1" s="8" t="s">
        <v>13</v>
      </c>
      <c r="P1" s="8" t="s">
        <v>14</v>
      </c>
      <c r="Q1" s="14" t="s">
        <v>15</v>
      </c>
      <c r="R1" s="14" t="s">
        <v>16</v>
      </c>
    </row>
    <row r="2" spans="1:18" ht="119.1" customHeight="1" x14ac:dyDescent="0.5">
      <c r="A2" s="17"/>
      <c r="B2" s="18"/>
      <c r="C2" s="1" t="s">
        <v>17</v>
      </c>
      <c r="D2" s="4" t="s">
        <v>18</v>
      </c>
      <c r="E2" s="4" t="s">
        <v>19</v>
      </c>
      <c r="F2" s="4" t="s">
        <v>20</v>
      </c>
      <c r="G2" s="5">
        <v>0</v>
      </c>
      <c r="H2" s="5">
        <v>0</v>
      </c>
      <c r="I2" s="5">
        <v>16</v>
      </c>
      <c r="J2" s="5">
        <v>3</v>
      </c>
      <c r="K2" s="5">
        <v>2</v>
      </c>
      <c r="L2" s="6">
        <v>21</v>
      </c>
      <c r="M2" s="9">
        <v>230</v>
      </c>
      <c r="N2" s="9">
        <f t="shared" ref="N2:N21" si="0">SUM(M2*L2)</f>
        <v>4830</v>
      </c>
      <c r="O2" s="9">
        <f>M2*(1-72%)</f>
        <v>64.400000000000006</v>
      </c>
      <c r="P2" s="9">
        <f t="shared" ref="P2:P21" si="1">SUM(O2*L2)</f>
        <v>1352.4</v>
      </c>
      <c r="Q2" s="12">
        <f>SUM(O2/1.135)</f>
        <v>56.740088105726876</v>
      </c>
      <c r="R2" s="12">
        <f t="shared" ref="R2:R21" si="2">SUM(Q2*L2)</f>
        <v>1191.5418502202645</v>
      </c>
    </row>
    <row r="3" spans="1:18" ht="131.1" customHeight="1" x14ac:dyDescent="0.5">
      <c r="A3" s="17"/>
      <c r="B3" s="18"/>
      <c r="C3" s="1" t="s">
        <v>21</v>
      </c>
      <c r="D3" s="4" t="s">
        <v>18</v>
      </c>
      <c r="E3" s="4" t="s">
        <v>19</v>
      </c>
      <c r="F3" s="4" t="s">
        <v>22</v>
      </c>
      <c r="G3" s="5">
        <v>0</v>
      </c>
      <c r="H3" s="5">
        <v>0</v>
      </c>
      <c r="I3" s="5">
        <v>5</v>
      </c>
      <c r="J3" s="5">
        <v>5</v>
      </c>
      <c r="K3" s="5">
        <v>1</v>
      </c>
      <c r="L3" s="6">
        <v>11</v>
      </c>
      <c r="M3" s="9">
        <v>230</v>
      </c>
      <c r="N3" s="9">
        <f t="shared" si="0"/>
        <v>2530</v>
      </c>
      <c r="O3" s="9">
        <f t="shared" ref="O3:O21" si="3">M3*(1-72%)</f>
        <v>64.400000000000006</v>
      </c>
      <c r="P3" s="9">
        <f t="shared" si="1"/>
        <v>708.40000000000009</v>
      </c>
      <c r="Q3" s="12">
        <f t="shared" ref="Q3:Q21" si="4">SUM(O3/1.135)</f>
        <v>56.740088105726876</v>
      </c>
      <c r="R3" s="12">
        <f t="shared" si="2"/>
        <v>624.14096916299559</v>
      </c>
    </row>
    <row r="4" spans="1:18" ht="131.1" customHeight="1" x14ac:dyDescent="0.5">
      <c r="A4" s="17"/>
      <c r="B4" s="18"/>
      <c r="C4" s="1" t="s">
        <v>23</v>
      </c>
      <c r="D4" s="4" t="s">
        <v>18</v>
      </c>
      <c r="E4" s="4" t="s">
        <v>19</v>
      </c>
      <c r="F4" s="4" t="s">
        <v>24</v>
      </c>
      <c r="G4" s="5">
        <v>5</v>
      </c>
      <c r="H4" s="5">
        <v>2</v>
      </c>
      <c r="I4" s="5">
        <v>13</v>
      </c>
      <c r="J4" s="5">
        <v>10</v>
      </c>
      <c r="K4" s="5">
        <v>1</v>
      </c>
      <c r="L4" s="6">
        <v>31</v>
      </c>
      <c r="M4" s="9">
        <v>230</v>
      </c>
      <c r="N4" s="9">
        <f t="shared" si="0"/>
        <v>7130</v>
      </c>
      <c r="O4" s="9">
        <f t="shared" si="3"/>
        <v>64.400000000000006</v>
      </c>
      <c r="P4" s="9">
        <f t="shared" si="1"/>
        <v>1996.4</v>
      </c>
      <c r="Q4" s="12">
        <f t="shared" si="4"/>
        <v>56.740088105726876</v>
      </c>
      <c r="R4" s="12">
        <f t="shared" si="2"/>
        <v>1758.9427312775331</v>
      </c>
    </row>
    <row r="5" spans="1:18" ht="146.1" customHeight="1" x14ac:dyDescent="0.5">
      <c r="A5" s="19"/>
      <c r="B5" s="18"/>
      <c r="C5" s="1" t="s">
        <v>25</v>
      </c>
      <c r="D5" s="4" t="s">
        <v>18</v>
      </c>
      <c r="E5" s="4" t="s">
        <v>19</v>
      </c>
      <c r="F5" s="4" t="s">
        <v>22</v>
      </c>
      <c r="G5" s="5">
        <v>0</v>
      </c>
      <c r="H5" s="5">
        <v>0</v>
      </c>
      <c r="I5" s="5">
        <v>2</v>
      </c>
      <c r="J5" s="5">
        <v>1</v>
      </c>
      <c r="K5" s="5">
        <v>2</v>
      </c>
      <c r="L5" s="6">
        <v>5</v>
      </c>
      <c r="M5" s="9">
        <v>250</v>
      </c>
      <c r="N5" s="9">
        <f t="shared" si="0"/>
        <v>1250</v>
      </c>
      <c r="O5" s="9">
        <f t="shared" si="3"/>
        <v>70</v>
      </c>
      <c r="P5" s="9">
        <f t="shared" si="1"/>
        <v>350</v>
      </c>
      <c r="Q5" s="12">
        <f t="shared" si="4"/>
        <v>61.674008810572687</v>
      </c>
      <c r="R5" s="12">
        <f t="shared" si="2"/>
        <v>308.37004405286342</v>
      </c>
    </row>
    <row r="6" spans="1:18" ht="129.94999999999999" customHeight="1" x14ac:dyDescent="0.5">
      <c r="A6" s="17"/>
      <c r="B6" s="18"/>
      <c r="C6" s="2" t="s">
        <v>26</v>
      </c>
      <c r="D6" s="4" t="s">
        <v>18</v>
      </c>
      <c r="E6" s="4" t="s">
        <v>19</v>
      </c>
      <c r="F6" s="4" t="s">
        <v>27</v>
      </c>
      <c r="G6" s="5">
        <v>0</v>
      </c>
      <c r="H6" s="5">
        <v>0</v>
      </c>
      <c r="I6" s="5">
        <v>1</v>
      </c>
      <c r="J6" s="5">
        <v>1</v>
      </c>
      <c r="K6" s="5">
        <v>2</v>
      </c>
      <c r="L6" s="6">
        <v>4</v>
      </c>
      <c r="M6" s="9">
        <v>250</v>
      </c>
      <c r="N6" s="9">
        <f t="shared" si="0"/>
        <v>1000</v>
      </c>
      <c r="O6" s="9">
        <f t="shared" si="3"/>
        <v>70</v>
      </c>
      <c r="P6" s="9">
        <f t="shared" si="1"/>
        <v>280</v>
      </c>
      <c r="Q6" s="12">
        <f t="shared" si="4"/>
        <v>61.674008810572687</v>
      </c>
      <c r="R6" s="12">
        <f t="shared" si="2"/>
        <v>246.69603524229075</v>
      </c>
    </row>
    <row r="7" spans="1:18" ht="131.1" customHeight="1" x14ac:dyDescent="0.5">
      <c r="A7" s="17"/>
      <c r="B7" s="18"/>
      <c r="C7" s="1" t="s">
        <v>28</v>
      </c>
      <c r="D7" s="4" t="s">
        <v>18</v>
      </c>
      <c r="E7" s="4" t="s">
        <v>19</v>
      </c>
      <c r="F7" s="4" t="s">
        <v>20</v>
      </c>
      <c r="G7" s="5">
        <v>3</v>
      </c>
      <c r="H7" s="5">
        <v>2</v>
      </c>
      <c r="I7" s="5">
        <v>14</v>
      </c>
      <c r="J7" s="5">
        <v>9</v>
      </c>
      <c r="K7" s="5">
        <v>0</v>
      </c>
      <c r="L7" s="6">
        <v>28</v>
      </c>
      <c r="M7" s="9">
        <v>230</v>
      </c>
      <c r="N7" s="9">
        <f t="shared" si="0"/>
        <v>6440</v>
      </c>
      <c r="O7" s="9">
        <f t="shared" si="3"/>
        <v>64.400000000000006</v>
      </c>
      <c r="P7" s="9">
        <f t="shared" si="1"/>
        <v>1803.2000000000003</v>
      </c>
      <c r="Q7" s="12">
        <f t="shared" si="4"/>
        <v>56.740088105726876</v>
      </c>
      <c r="R7" s="12">
        <f t="shared" si="2"/>
        <v>1588.7224669603524</v>
      </c>
    </row>
    <row r="8" spans="1:18" ht="135" customHeight="1" x14ac:dyDescent="0.5">
      <c r="A8" s="19"/>
      <c r="B8" s="18"/>
      <c r="C8" s="1" t="s">
        <v>29</v>
      </c>
      <c r="D8" s="4" t="s">
        <v>18</v>
      </c>
      <c r="E8" s="4" t="s">
        <v>19</v>
      </c>
      <c r="F8" s="4" t="s">
        <v>27</v>
      </c>
      <c r="G8" s="5">
        <v>0</v>
      </c>
      <c r="H8" s="5">
        <v>0</v>
      </c>
      <c r="I8" s="5">
        <v>2</v>
      </c>
      <c r="J8" s="5">
        <v>2</v>
      </c>
      <c r="K8" s="5">
        <v>3</v>
      </c>
      <c r="L8" s="6">
        <v>7</v>
      </c>
      <c r="M8" s="9">
        <v>230</v>
      </c>
      <c r="N8" s="9">
        <f t="shared" si="0"/>
        <v>1610</v>
      </c>
      <c r="O8" s="9">
        <f t="shared" si="3"/>
        <v>64.400000000000006</v>
      </c>
      <c r="P8" s="9">
        <f t="shared" si="1"/>
        <v>450.80000000000007</v>
      </c>
      <c r="Q8" s="12">
        <f t="shared" si="4"/>
        <v>56.740088105726876</v>
      </c>
      <c r="R8" s="12">
        <f t="shared" si="2"/>
        <v>397.18061674008811</v>
      </c>
    </row>
    <row r="9" spans="1:18" ht="144" customHeight="1" x14ac:dyDescent="0.5">
      <c r="A9" s="19"/>
      <c r="B9" s="18"/>
      <c r="C9" s="1" t="s">
        <v>30</v>
      </c>
      <c r="D9" s="4" t="s">
        <v>18</v>
      </c>
      <c r="E9" s="4" t="s">
        <v>19</v>
      </c>
      <c r="F9" s="4" t="s">
        <v>20</v>
      </c>
      <c r="G9" s="5">
        <v>0</v>
      </c>
      <c r="H9" s="5">
        <v>0</v>
      </c>
      <c r="I9" s="5">
        <v>2</v>
      </c>
      <c r="J9" s="5">
        <v>1</v>
      </c>
      <c r="K9" s="5">
        <v>1</v>
      </c>
      <c r="L9" s="6">
        <v>4</v>
      </c>
      <c r="M9" s="9">
        <v>230</v>
      </c>
      <c r="N9" s="9">
        <f t="shared" si="0"/>
        <v>920</v>
      </c>
      <c r="O9" s="9">
        <f t="shared" si="3"/>
        <v>64.400000000000006</v>
      </c>
      <c r="P9" s="9">
        <f t="shared" si="1"/>
        <v>257.60000000000002</v>
      </c>
      <c r="Q9" s="12">
        <f t="shared" si="4"/>
        <v>56.740088105726876</v>
      </c>
      <c r="R9" s="12">
        <f t="shared" si="2"/>
        <v>226.9603524229075</v>
      </c>
    </row>
    <row r="10" spans="1:18" ht="177" customHeight="1" x14ac:dyDescent="0.5">
      <c r="A10" s="19"/>
      <c r="B10" s="18"/>
      <c r="C10" s="1" t="s">
        <v>31</v>
      </c>
      <c r="D10" s="1" t="s">
        <v>32</v>
      </c>
      <c r="E10" s="4" t="s">
        <v>19</v>
      </c>
      <c r="F10" s="4" t="s">
        <v>20</v>
      </c>
      <c r="G10" s="5">
        <v>3</v>
      </c>
      <c r="H10" s="5">
        <v>7</v>
      </c>
      <c r="I10" s="5">
        <v>10</v>
      </c>
      <c r="J10" s="5">
        <v>8</v>
      </c>
      <c r="K10" s="5">
        <v>8</v>
      </c>
      <c r="L10" s="6">
        <v>36</v>
      </c>
      <c r="M10" s="9">
        <v>480</v>
      </c>
      <c r="N10" s="9">
        <f t="shared" si="0"/>
        <v>17280</v>
      </c>
      <c r="O10" s="9">
        <f t="shared" si="3"/>
        <v>134.4</v>
      </c>
      <c r="P10" s="9">
        <f t="shared" si="1"/>
        <v>4838.4000000000005</v>
      </c>
      <c r="Q10" s="12">
        <f t="shared" si="4"/>
        <v>118.41409691629957</v>
      </c>
      <c r="R10" s="12">
        <f t="shared" si="2"/>
        <v>4262.9074889867843</v>
      </c>
    </row>
    <row r="11" spans="1:18" ht="162.94999999999999" customHeight="1" x14ac:dyDescent="0.5">
      <c r="A11" s="19"/>
      <c r="B11" s="18"/>
      <c r="C11" s="1" t="s">
        <v>33</v>
      </c>
      <c r="D11" s="1" t="s">
        <v>32</v>
      </c>
      <c r="E11" s="4" t="s">
        <v>19</v>
      </c>
      <c r="F11" s="4" t="s">
        <v>20</v>
      </c>
      <c r="G11" s="5">
        <v>5</v>
      </c>
      <c r="H11" s="5">
        <v>10</v>
      </c>
      <c r="I11" s="5">
        <v>11</v>
      </c>
      <c r="J11" s="5">
        <v>8</v>
      </c>
      <c r="K11" s="5">
        <v>5</v>
      </c>
      <c r="L11" s="6">
        <v>39</v>
      </c>
      <c r="M11" s="9">
        <v>470</v>
      </c>
      <c r="N11" s="9">
        <f t="shared" si="0"/>
        <v>18330</v>
      </c>
      <c r="O11" s="9">
        <f t="shared" si="3"/>
        <v>131.60000000000002</v>
      </c>
      <c r="P11" s="9">
        <f t="shared" si="1"/>
        <v>5132.4000000000005</v>
      </c>
      <c r="Q11" s="12">
        <f t="shared" si="4"/>
        <v>115.94713656387667</v>
      </c>
      <c r="R11" s="12">
        <f t="shared" si="2"/>
        <v>4521.9383259911901</v>
      </c>
    </row>
    <row r="12" spans="1:18" ht="164.1" customHeight="1" x14ac:dyDescent="0.5">
      <c r="A12" s="19"/>
      <c r="B12" s="18"/>
      <c r="C12" s="1" t="s">
        <v>34</v>
      </c>
      <c r="D12" s="1" t="s">
        <v>32</v>
      </c>
      <c r="E12" s="4" t="s">
        <v>19</v>
      </c>
      <c r="F12" s="4" t="s">
        <v>22</v>
      </c>
      <c r="G12" s="5">
        <v>4</v>
      </c>
      <c r="H12" s="5">
        <v>9</v>
      </c>
      <c r="I12" s="5">
        <v>10</v>
      </c>
      <c r="J12" s="5">
        <v>9</v>
      </c>
      <c r="K12" s="5">
        <v>6</v>
      </c>
      <c r="L12" s="6">
        <v>38</v>
      </c>
      <c r="M12" s="9">
        <v>450</v>
      </c>
      <c r="N12" s="9">
        <f t="shared" si="0"/>
        <v>17100</v>
      </c>
      <c r="O12" s="9">
        <f t="shared" si="3"/>
        <v>126.00000000000001</v>
      </c>
      <c r="P12" s="9">
        <f t="shared" si="1"/>
        <v>4788.0000000000009</v>
      </c>
      <c r="Q12" s="12">
        <f t="shared" si="4"/>
        <v>111.01321585903085</v>
      </c>
      <c r="R12" s="12">
        <f t="shared" si="2"/>
        <v>4218.5022026431725</v>
      </c>
    </row>
    <row r="13" spans="1:18" ht="153.94999999999999" customHeight="1" x14ac:dyDescent="0.5">
      <c r="A13" s="19"/>
      <c r="B13" s="18"/>
      <c r="C13" s="1" t="s">
        <v>35</v>
      </c>
      <c r="D13" s="1" t="s">
        <v>32</v>
      </c>
      <c r="E13" s="4" t="s">
        <v>19</v>
      </c>
      <c r="F13" s="4" t="s">
        <v>22</v>
      </c>
      <c r="G13" s="5">
        <v>4</v>
      </c>
      <c r="H13" s="5">
        <v>9</v>
      </c>
      <c r="I13" s="5">
        <v>10</v>
      </c>
      <c r="J13" s="5">
        <v>12</v>
      </c>
      <c r="K13" s="5">
        <v>5</v>
      </c>
      <c r="L13" s="6">
        <v>40</v>
      </c>
      <c r="M13" s="9">
        <v>510</v>
      </c>
      <c r="N13" s="9">
        <f t="shared" si="0"/>
        <v>20400</v>
      </c>
      <c r="O13" s="9">
        <f t="shared" si="3"/>
        <v>142.80000000000001</v>
      </c>
      <c r="P13" s="9">
        <f t="shared" si="1"/>
        <v>5712</v>
      </c>
      <c r="Q13" s="12">
        <f t="shared" si="4"/>
        <v>125.81497797356829</v>
      </c>
      <c r="R13" s="12">
        <f t="shared" si="2"/>
        <v>5032.5991189427314</v>
      </c>
    </row>
    <row r="14" spans="1:18" ht="152.1" customHeight="1" x14ac:dyDescent="0.5">
      <c r="A14" s="19"/>
      <c r="B14" s="18"/>
      <c r="C14" s="1" t="s">
        <v>36</v>
      </c>
      <c r="D14" s="1" t="s">
        <v>32</v>
      </c>
      <c r="E14" s="4" t="s">
        <v>19</v>
      </c>
      <c r="F14" s="4" t="s">
        <v>37</v>
      </c>
      <c r="G14" s="5">
        <v>4</v>
      </c>
      <c r="H14" s="5">
        <v>8</v>
      </c>
      <c r="I14" s="5">
        <v>12</v>
      </c>
      <c r="J14" s="5">
        <v>9</v>
      </c>
      <c r="K14" s="5">
        <v>5</v>
      </c>
      <c r="L14" s="6">
        <v>38</v>
      </c>
      <c r="M14" s="9">
        <v>470</v>
      </c>
      <c r="N14" s="9">
        <f t="shared" si="0"/>
        <v>17860</v>
      </c>
      <c r="O14" s="9">
        <f t="shared" si="3"/>
        <v>131.60000000000002</v>
      </c>
      <c r="P14" s="9">
        <f t="shared" si="1"/>
        <v>5000.8000000000011</v>
      </c>
      <c r="Q14" s="12">
        <f t="shared" si="4"/>
        <v>115.94713656387667</v>
      </c>
      <c r="R14" s="12">
        <f t="shared" si="2"/>
        <v>4405.9911894273137</v>
      </c>
    </row>
    <row r="15" spans="1:18" ht="158.1" customHeight="1" x14ac:dyDescent="0.5">
      <c r="A15" s="19"/>
      <c r="B15" s="18"/>
      <c r="C15" s="1" t="s">
        <v>38</v>
      </c>
      <c r="D15" s="1" t="s">
        <v>32</v>
      </c>
      <c r="E15" s="4" t="s">
        <v>19</v>
      </c>
      <c r="F15" s="4" t="s">
        <v>37</v>
      </c>
      <c r="G15" s="5">
        <v>5</v>
      </c>
      <c r="H15" s="5">
        <v>10</v>
      </c>
      <c r="I15" s="5">
        <v>9</v>
      </c>
      <c r="J15" s="5">
        <v>9</v>
      </c>
      <c r="K15" s="5">
        <v>5</v>
      </c>
      <c r="L15" s="6">
        <v>38</v>
      </c>
      <c r="M15" s="9">
        <v>470</v>
      </c>
      <c r="N15" s="9">
        <f t="shared" si="0"/>
        <v>17860</v>
      </c>
      <c r="O15" s="9">
        <f t="shared" si="3"/>
        <v>131.60000000000002</v>
      </c>
      <c r="P15" s="9">
        <f t="shared" si="1"/>
        <v>5000.8000000000011</v>
      </c>
      <c r="Q15" s="12">
        <f t="shared" si="4"/>
        <v>115.94713656387667</v>
      </c>
      <c r="R15" s="12">
        <f t="shared" si="2"/>
        <v>4405.9911894273137</v>
      </c>
    </row>
    <row r="16" spans="1:18" ht="158.1" customHeight="1" x14ac:dyDescent="0.5">
      <c r="A16" s="19"/>
      <c r="B16" s="18"/>
      <c r="C16" s="1" t="s">
        <v>39</v>
      </c>
      <c r="D16" s="1" t="s">
        <v>32</v>
      </c>
      <c r="E16" s="4" t="s">
        <v>19</v>
      </c>
      <c r="F16" s="4" t="s">
        <v>20</v>
      </c>
      <c r="G16" s="5">
        <v>6</v>
      </c>
      <c r="H16" s="5">
        <v>10</v>
      </c>
      <c r="I16" s="5">
        <v>10</v>
      </c>
      <c r="J16" s="5">
        <v>11</v>
      </c>
      <c r="K16" s="5">
        <v>5</v>
      </c>
      <c r="L16" s="6">
        <v>42</v>
      </c>
      <c r="M16" s="9">
        <v>480</v>
      </c>
      <c r="N16" s="9">
        <f t="shared" si="0"/>
        <v>20160</v>
      </c>
      <c r="O16" s="9">
        <f t="shared" si="3"/>
        <v>134.4</v>
      </c>
      <c r="P16" s="9">
        <f t="shared" si="1"/>
        <v>5644.8</v>
      </c>
      <c r="Q16" s="12">
        <f t="shared" si="4"/>
        <v>118.41409691629957</v>
      </c>
      <c r="R16" s="12">
        <f t="shared" si="2"/>
        <v>4973.3920704845823</v>
      </c>
    </row>
    <row r="17" spans="1:18" ht="158.1" customHeight="1" x14ac:dyDescent="0.5">
      <c r="A17" s="19"/>
      <c r="B17" s="18"/>
      <c r="C17" s="1" t="s">
        <v>40</v>
      </c>
      <c r="D17" s="1" t="s">
        <v>32</v>
      </c>
      <c r="E17" s="4" t="s">
        <v>19</v>
      </c>
      <c r="F17" s="4" t="s">
        <v>41</v>
      </c>
      <c r="G17" s="5">
        <v>4</v>
      </c>
      <c r="H17" s="5">
        <v>7</v>
      </c>
      <c r="I17" s="5">
        <v>15</v>
      </c>
      <c r="J17" s="5">
        <v>9</v>
      </c>
      <c r="K17" s="5">
        <v>4</v>
      </c>
      <c r="L17" s="6">
        <v>39</v>
      </c>
      <c r="M17" s="9">
        <v>300</v>
      </c>
      <c r="N17" s="9">
        <f t="shared" si="0"/>
        <v>11700</v>
      </c>
      <c r="O17" s="9">
        <f t="shared" si="3"/>
        <v>84.000000000000014</v>
      </c>
      <c r="P17" s="9">
        <f t="shared" si="1"/>
        <v>3276.0000000000005</v>
      </c>
      <c r="Q17" s="12">
        <f t="shared" si="4"/>
        <v>74.008810572687239</v>
      </c>
      <c r="R17" s="12">
        <f t="shared" si="2"/>
        <v>2886.3436123348024</v>
      </c>
    </row>
    <row r="18" spans="1:18" ht="158.1" customHeight="1" x14ac:dyDescent="0.5">
      <c r="A18" s="19"/>
      <c r="B18" s="18"/>
      <c r="C18" s="1" t="s">
        <v>42</v>
      </c>
      <c r="D18" s="1" t="s">
        <v>32</v>
      </c>
      <c r="E18" s="4" t="s">
        <v>19</v>
      </c>
      <c r="F18" s="4" t="s">
        <v>20</v>
      </c>
      <c r="G18" s="5">
        <v>6</v>
      </c>
      <c r="H18" s="5">
        <v>10</v>
      </c>
      <c r="I18" s="5">
        <v>13</v>
      </c>
      <c r="J18" s="5">
        <v>10</v>
      </c>
      <c r="K18" s="5">
        <v>5</v>
      </c>
      <c r="L18" s="6">
        <v>44</v>
      </c>
      <c r="M18" s="9">
        <v>300</v>
      </c>
      <c r="N18" s="9">
        <f t="shared" si="0"/>
        <v>13200</v>
      </c>
      <c r="O18" s="9">
        <f t="shared" si="3"/>
        <v>84.000000000000014</v>
      </c>
      <c r="P18" s="9">
        <f t="shared" si="1"/>
        <v>3696.0000000000005</v>
      </c>
      <c r="Q18" s="12">
        <f t="shared" si="4"/>
        <v>74.008810572687239</v>
      </c>
      <c r="R18" s="12">
        <f t="shared" si="2"/>
        <v>3256.3876651982387</v>
      </c>
    </row>
    <row r="19" spans="1:18" ht="158.1" customHeight="1" x14ac:dyDescent="0.5">
      <c r="A19" s="19"/>
      <c r="B19" s="18"/>
      <c r="C19" s="1" t="s">
        <v>40</v>
      </c>
      <c r="D19" s="1" t="s">
        <v>32</v>
      </c>
      <c r="E19" s="4" t="s">
        <v>19</v>
      </c>
      <c r="F19" s="4" t="s">
        <v>20</v>
      </c>
      <c r="G19" s="5">
        <v>5</v>
      </c>
      <c r="H19" s="5">
        <v>13</v>
      </c>
      <c r="I19" s="5">
        <v>11</v>
      </c>
      <c r="J19" s="5">
        <v>11</v>
      </c>
      <c r="K19" s="5">
        <v>5</v>
      </c>
      <c r="L19" s="6">
        <v>45</v>
      </c>
      <c r="M19" s="9">
        <v>300</v>
      </c>
      <c r="N19" s="9">
        <f t="shared" si="0"/>
        <v>13500</v>
      </c>
      <c r="O19" s="9">
        <f t="shared" si="3"/>
        <v>84.000000000000014</v>
      </c>
      <c r="P19" s="9">
        <f t="shared" si="1"/>
        <v>3780.0000000000005</v>
      </c>
      <c r="Q19" s="12">
        <f t="shared" si="4"/>
        <v>74.008810572687239</v>
      </c>
      <c r="R19" s="12">
        <f t="shared" si="2"/>
        <v>3330.3964757709259</v>
      </c>
    </row>
    <row r="20" spans="1:18" ht="158.1" customHeight="1" x14ac:dyDescent="0.5">
      <c r="A20" s="19"/>
      <c r="B20" s="18"/>
      <c r="C20" s="1" t="s">
        <v>43</v>
      </c>
      <c r="D20" s="1" t="s">
        <v>32</v>
      </c>
      <c r="E20" s="4" t="s">
        <v>19</v>
      </c>
      <c r="F20" s="4" t="s">
        <v>44</v>
      </c>
      <c r="G20" s="5">
        <v>6</v>
      </c>
      <c r="H20" s="5">
        <v>8</v>
      </c>
      <c r="I20" s="5">
        <v>12</v>
      </c>
      <c r="J20" s="5">
        <v>8</v>
      </c>
      <c r="K20" s="5">
        <v>4</v>
      </c>
      <c r="L20" s="6">
        <v>38</v>
      </c>
      <c r="M20" s="9">
        <v>300</v>
      </c>
      <c r="N20" s="9">
        <f t="shared" si="0"/>
        <v>11400</v>
      </c>
      <c r="O20" s="9">
        <f t="shared" si="3"/>
        <v>84.000000000000014</v>
      </c>
      <c r="P20" s="9">
        <f t="shared" si="1"/>
        <v>3192.0000000000005</v>
      </c>
      <c r="Q20" s="12">
        <f t="shared" si="4"/>
        <v>74.008810572687239</v>
      </c>
      <c r="R20" s="12">
        <f t="shared" si="2"/>
        <v>2812.3348017621151</v>
      </c>
    </row>
    <row r="21" spans="1:18" ht="158.1" customHeight="1" x14ac:dyDescent="0.5">
      <c r="A21" s="19"/>
      <c r="B21" s="18"/>
      <c r="C21" s="1" t="s">
        <v>45</v>
      </c>
      <c r="D21" s="1" t="s">
        <v>32</v>
      </c>
      <c r="E21" s="4" t="s">
        <v>19</v>
      </c>
      <c r="F21" s="4" t="s">
        <v>46</v>
      </c>
      <c r="G21" s="5">
        <v>4</v>
      </c>
      <c r="H21" s="5">
        <v>8</v>
      </c>
      <c r="I21" s="5">
        <v>12</v>
      </c>
      <c r="J21" s="5">
        <v>8</v>
      </c>
      <c r="K21" s="5">
        <v>4</v>
      </c>
      <c r="L21" s="6">
        <v>36</v>
      </c>
      <c r="M21" s="9">
        <v>300</v>
      </c>
      <c r="N21" s="9">
        <f t="shared" si="0"/>
        <v>10800</v>
      </c>
      <c r="O21" s="9">
        <f t="shared" si="3"/>
        <v>84.000000000000014</v>
      </c>
      <c r="P21" s="9">
        <f t="shared" si="1"/>
        <v>3024.0000000000005</v>
      </c>
      <c r="Q21" s="12">
        <f t="shared" si="4"/>
        <v>74.008810572687239</v>
      </c>
      <c r="R21" s="12">
        <f t="shared" si="2"/>
        <v>2664.3171806167406</v>
      </c>
    </row>
    <row r="22" spans="1:18" x14ac:dyDescent="0.5">
      <c r="A22" s="16"/>
      <c r="B22" s="16"/>
      <c r="C22" s="7"/>
      <c r="D22" s="7"/>
      <c r="E22" s="7"/>
      <c r="F22" s="7"/>
      <c r="G22" s="7"/>
      <c r="H22" s="7"/>
      <c r="I22" s="7"/>
      <c r="J22" s="7"/>
      <c r="K22" s="7"/>
      <c r="L22" s="7">
        <f>SUM(L2:L21)</f>
        <v>584</v>
      </c>
      <c r="M22" s="10"/>
      <c r="N22" s="10">
        <f t="shared" ref="N22:R22" si="5">SUM(N2:N21)</f>
        <v>215300</v>
      </c>
      <c r="O22" s="10"/>
      <c r="P22" s="10">
        <f t="shared" si="5"/>
        <v>60284.000000000007</v>
      </c>
      <c r="Q22" s="15"/>
      <c r="R22" s="15">
        <f t="shared" si="5"/>
        <v>53113.6563876652</v>
      </c>
    </row>
  </sheetData>
  <sheetProtection sheet="1" objects="1" scenarios="1" selectLockedCells="1" selectUnlockedCells="1"/>
  <mergeCells count="22">
    <mergeCell ref="A11:B11"/>
    <mergeCell ref="A12:B12"/>
    <mergeCell ref="A13:B13"/>
    <mergeCell ref="A14:B14"/>
    <mergeCell ref="A22:B22"/>
    <mergeCell ref="A20:B20"/>
    <mergeCell ref="A21:B21"/>
    <mergeCell ref="A15:B15"/>
    <mergeCell ref="A16:B16"/>
    <mergeCell ref="A17:B17"/>
    <mergeCell ref="A18:B18"/>
    <mergeCell ref="A19:B19"/>
    <mergeCell ref="A6:B6"/>
    <mergeCell ref="A7:B7"/>
    <mergeCell ref="A8:B8"/>
    <mergeCell ref="A9:B9"/>
    <mergeCell ref="A10:B10"/>
    <mergeCell ref="A1:B1"/>
    <mergeCell ref="A2:B2"/>
    <mergeCell ref="A3:B3"/>
    <mergeCell ref="A4:B4"/>
    <mergeCell ref="A5:B5"/>
  </mergeCells>
  <pageMargins left="0.7" right="0.7" top="0.75" bottom="0.75" header="0.3" footer="0.3"/>
  <pageSetup paperSize="9" scale="50"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23C92441-4E69-4095-A4FF-9C14B48629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095AE4-F738-4BA9-A3F4-774A77EAFF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F54C0C-DE3C-4C55-BA99-111BDA259D7D}">
  <ds:schemaRefs>
    <ds:schemaRef ds:uri="http://purl.org/dc/terms/"/>
    <ds:schemaRef ds:uri="3287f65e-bd81-4ef8-9d4a-f770dbe35018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534545f7-dfad-40dc-8880-0a5cc848d94b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2025-10-06T14:06:56Z</dcterms:created>
  <dcterms:modified xsi:type="dcterms:W3CDTF">2026-05-18T10:15:22Z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