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16EF1E8B-86D0-49A3-9911-6BE7441B2DA7}" xr6:coauthVersionLast="47" xr6:coauthVersionMax="47" xr10:uidLastSave="{00000000-0000-0000-0000-000000000000}"/>
  <bookViews>
    <workbookView xWindow="-98" yWindow="-98" windowWidth="21795" windowHeight="13695" xr2:uid="{AE29B342-88C7-4AB2-B8F4-AADB479488AE}"/>
  </bookViews>
  <sheets>
    <sheet name="OFFER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10" l="1"/>
  <c r="S18" i="10"/>
  <c r="S19" i="10"/>
  <c r="T19" i="10" s="1"/>
  <c r="S20" i="10"/>
  <c r="T16" i="10"/>
  <c r="T15" i="10"/>
  <c r="S16" i="10"/>
  <c r="S17" i="10"/>
  <c r="T17" i="10" s="1"/>
  <c r="S15" i="10"/>
  <c r="P16" i="10"/>
  <c r="P17" i="10"/>
  <c r="N15" i="10"/>
  <c r="P15" i="10" s="1"/>
  <c r="N20" i="10"/>
  <c r="P20" i="10" s="1"/>
  <c r="N19" i="10"/>
  <c r="P19" i="10" s="1"/>
  <c r="N18" i="10"/>
  <c r="P18" i="10" s="1"/>
  <c r="N17" i="10"/>
  <c r="R17" i="10" s="1"/>
  <c r="N16" i="10"/>
  <c r="R16" i="10" s="1"/>
  <c r="R15" i="10" l="1"/>
  <c r="T20" i="10"/>
  <c r="R20" i="10"/>
  <c r="R19" i="10"/>
  <c r="T18" i="10"/>
  <c r="R18" i="10"/>
  <c r="T21" i="10"/>
  <c r="P21" i="10"/>
  <c r="N21" i="10" l="1"/>
</calcChain>
</file>

<file path=xl/sharedStrings.xml><?xml version="1.0" encoding="utf-8"?>
<sst xmlns="http://schemas.openxmlformats.org/spreadsheetml/2006/main" count="62" uniqueCount="45">
  <si>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</si>
  <si>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</si>
  <si>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</si>
  <si>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</si>
  <si>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</si>
  <si>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</si>
  <si>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</si>
  <si>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</si>
  <si>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</si>
  <si>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</si>
  <si>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</si>
  <si>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</si>
  <si>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PHOTO</t>
  </si>
  <si>
    <t>BRAND</t>
  </si>
  <si>
    <t>DESCRIPTION</t>
  </si>
  <si>
    <t>ARTICLE NMBER</t>
  </si>
  <si>
    <t>COMPOSITION</t>
  </si>
  <si>
    <t>COLOUR</t>
  </si>
  <si>
    <t>XXS</t>
  </si>
  <si>
    <t>XS</t>
  </si>
  <si>
    <t>S</t>
  </si>
  <si>
    <t>M</t>
  </si>
  <si>
    <t>L</t>
  </si>
  <si>
    <t>XL</t>
  </si>
  <si>
    <t>XXL</t>
  </si>
  <si>
    <t>QTY</t>
  </si>
  <si>
    <t>RRP €</t>
  </si>
  <si>
    <t>RRP TOT €</t>
  </si>
  <si>
    <t>COST €</t>
  </si>
  <si>
    <t>COST TOT €</t>
  </si>
  <si>
    <t>COST £</t>
  </si>
  <si>
    <t>COST TOT £</t>
  </si>
  <si>
    <t>ACNE STUDIOS</t>
  </si>
  <si>
    <t>LOGO T-SHIRT - RELAXED FIT</t>
  </si>
  <si>
    <t>FN-UX-TSHI000013</t>
  </si>
  <si>
    <t> 85% Organic cotton, 15% True hemp</t>
  </si>
  <si>
    <t>Faded Black</t>
  </si>
  <si>
    <t>Dusty White</t>
  </si>
  <si>
    <t>Dusty Blue</t>
  </si>
  <si>
    <t>COTTON CANDY PINK</t>
  </si>
  <si>
    <t>LOGO T-SHIRT W EMBROIDERED LOGO - RELAXED FIT</t>
  </si>
  <si>
    <t>FN-UX-TSHI000121</t>
  </si>
  <si>
    <t>100% Cotton</t>
  </si>
  <si>
    <t>OPTIC WHITE</t>
  </si>
  <si>
    <t>BUBBLE PINK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</si>
</sst>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£&quot;* #,##0.00_);_(&quot;£&quot;* \(#,##0.00\);_(&quot;£&quot;* &quot;-&quot;??_);_(@_)"/>
    <numFmt numFmtId="165" formatCode="_-* #,##0.00\ &quot;€&quot;_-;\-* #,##0.00\ &quot;€&quot;_-;_-* &quot;-&quot;??\ &quot;€&quot;_-;_-@_-"/>
    <numFmt numFmtId="166" formatCode="_([$€-2]\ * #,##0.00_);_([$€-2]\ * \(#,##0.00\);_([$€-2]\ * &quot;-&quot;??_);_(@_)"/>
    <numFmt numFmtId="167" formatCode="_-[$£-809]* #,##0.00_-;\-[$£-809]* #,##0.00_-;_-[$£-809]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4" tint="-0.49998474074526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4" tint="-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66" fontId="5" fillId="3" borderId="1" xfId="1" applyNumberFormat="1" applyFont="1" applyFill="1" applyBorder="1" applyAlignment="1">
      <alignment horizontal="center" vertical="center" wrapText="1"/>
    </xf>
    <xf numFmtId="167" fontId="5" fillId="4" borderId="1" xfId="1" applyNumberFormat="1" applyFont="1" applyFill="1" applyBorder="1" applyAlignment="1">
      <alignment horizontal="center" vertical="center" wrapText="1"/>
    </xf>
    <xf numFmtId="166" fontId="3" fillId="0" borderId="0" xfId="1" applyNumberFormat="1" applyFont="1" applyAlignment="1">
      <alignment horizontal="center" vertical="center" wrapText="1"/>
    </xf>
    <xf numFmtId="167" fontId="3" fillId="0" borderId="0" xfId="1" applyNumberFormat="1" applyFont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 wrapText="1"/>
    </xf>
    <xf numFmtId="167" fontId="6" fillId="0" borderId="1" xfId="1" applyNumberFormat="1" applyFont="1" applyBorder="1" applyAlignment="1">
      <alignment horizontal="center" vertical="center" wrapText="1"/>
    </xf>
  </cellXfs>
  <cellStyles count="4">
    <cellStyle name="Currency 2" xfId="2" xr:uid="{CFE66631-C516-4838-8EAB-A83FE7F0112F}"/>
    <cellStyle name="Currency 3" xfId="3" xr:uid="{2F1E076F-8B70-49FA-AE26-3F76C2735C28}"/>
    <cellStyle name="Normal" xfId="0" builtinId="0"/>
    <cellStyle name="Normal 2" xfId="1" xr:uid="{26E25B78-D6EC-44AA-9483-77AB78CA7D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211115</xdr:colOff>
      <xdr:row>14</xdr:row>
      <xdr:rowOff>216452</xdr:rowOff>
    </xdr:from>
    <xdr:ext cx="1777931" cy="1947839"/>
    <xdr:pic>
      <xdr:nvPicPr>
        <xdr:cNvPr id="4" name="Immagine 11" descr="FN-UX-TSHI000013, Faded black, 2000x">
          <a:extLst>
            <a:ext uri="{FF2B5EF4-FFF2-40B4-BE49-F238E27FC236}">
              <a16:creationId xmlns:a16="http://schemas.microsoft.com/office/drawing/2014/main" id="{C9005A34-65E1-4FDA-952A-B9A59E1A4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5173" r="12493" b="24105"/>
        <a:stretch>
          <a:fillRect/>
        </a:stretch>
      </xdr:blipFill>
      <xdr:spPr>
        <a:xfrm>
          <a:off x="211115" y="508552"/>
          <a:ext cx="1777931" cy="1947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73621</xdr:colOff>
      <xdr:row>15</xdr:row>
      <xdr:rowOff>119637</xdr:rowOff>
    </xdr:from>
    <xdr:ext cx="1752401" cy="1911029"/>
    <xdr:pic>
      <xdr:nvPicPr>
        <xdr:cNvPr id="5" name="Immagine 12" descr="FN-UX-TSHI000013, Dusty white, 2000x">
          <a:extLst>
            <a:ext uri="{FF2B5EF4-FFF2-40B4-BE49-F238E27FC236}">
              <a16:creationId xmlns:a16="http://schemas.microsoft.com/office/drawing/2014/main" id="{494B6CB6-BC57-43B4-9646-6056A4116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4" t="23380" r="11332" b="23656"/>
        <a:stretch>
          <a:fillRect/>
        </a:stretch>
      </xdr:blipFill>
      <xdr:spPr>
        <a:xfrm>
          <a:off x="73621" y="4836417"/>
          <a:ext cx="1752401" cy="1911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55217</xdr:colOff>
      <xdr:row>16</xdr:row>
      <xdr:rowOff>165652</xdr:rowOff>
    </xdr:from>
    <xdr:ext cx="1770484" cy="1941812"/>
    <xdr:pic>
      <xdr:nvPicPr>
        <xdr:cNvPr id="6" name="Immagine 13" descr="FN-UX-TSHI000013, Dusty blue, 2000x">
          <a:extLst>
            <a:ext uri="{FF2B5EF4-FFF2-40B4-BE49-F238E27FC236}">
              <a16:creationId xmlns:a16="http://schemas.microsoft.com/office/drawing/2014/main" id="{3E0F2D7D-AE44-4ABB-BE58-1EA63E05B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26" t="24287" r="8946" b="24859"/>
        <a:stretch>
          <a:fillRect/>
        </a:stretch>
      </xdr:blipFill>
      <xdr:spPr>
        <a:xfrm>
          <a:off x="55217" y="7092232"/>
          <a:ext cx="1770484" cy="1941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64419</xdr:colOff>
      <xdr:row>17</xdr:row>
      <xdr:rowOff>101234</xdr:rowOff>
    </xdr:from>
    <xdr:ext cx="1759787" cy="1926579"/>
    <xdr:pic>
      <xdr:nvPicPr>
        <xdr:cNvPr id="7" name="Immagine 14" descr="FN-UX-TSHI000013, Cotton candy pink, 2000x">
          <a:extLst>
            <a:ext uri="{FF2B5EF4-FFF2-40B4-BE49-F238E27FC236}">
              <a16:creationId xmlns:a16="http://schemas.microsoft.com/office/drawing/2014/main" id="{560AC1DA-2B2C-4DF6-AAAA-5FA281398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14" t="23093" r="11816" b="24292"/>
        <a:stretch>
          <a:fillRect/>
        </a:stretch>
      </xdr:blipFill>
      <xdr:spPr>
        <a:xfrm>
          <a:off x="64419" y="9237614"/>
          <a:ext cx="1759787" cy="1926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184058</xdr:colOff>
      <xdr:row>18</xdr:row>
      <xdr:rowOff>230072</xdr:rowOff>
    </xdr:from>
    <xdr:ext cx="1637516" cy="1800916"/>
    <xdr:pic>
      <xdr:nvPicPr>
        <xdr:cNvPr id="8" name="Immagine 15" descr="FN-UX-TSHI000121, Optic White, 2000x">
          <a:extLst>
            <a:ext uri="{FF2B5EF4-FFF2-40B4-BE49-F238E27FC236}">
              <a16:creationId xmlns:a16="http://schemas.microsoft.com/office/drawing/2014/main" id="{27F88FDA-53EF-445A-9DA7-8F6257FDB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11" t="26815" r="9658" b="24691"/>
        <a:stretch>
          <a:fillRect/>
        </a:stretch>
      </xdr:blipFill>
      <xdr:spPr>
        <a:xfrm>
          <a:off x="184058" y="11576252"/>
          <a:ext cx="1637516" cy="1800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128839</xdr:colOff>
      <xdr:row>19</xdr:row>
      <xdr:rowOff>82825</xdr:rowOff>
    </xdr:from>
    <xdr:ext cx="1696047" cy="1911028"/>
    <xdr:pic>
      <xdr:nvPicPr>
        <xdr:cNvPr id="9" name="Immagine 16" descr="FN-UX-TSHI000121, Bubble Pink, 2000x">
          <a:extLst>
            <a:ext uri="{FF2B5EF4-FFF2-40B4-BE49-F238E27FC236}">
              <a16:creationId xmlns:a16="http://schemas.microsoft.com/office/drawing/2014/main" id="{0E5BA29C-1BD2-4A66-89D3-FA4005D68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94" t="24464" r="5571" b="23940"/>
        <a:stretch>
          <a:fillRect/>
        </a:stretch>
      </xdr:blipFill>
      <xdr:spPr>
        <a:xfrm>
          <a:off x="128839" y="13638805"/>
          <a:ext cx="1696047" cy="1911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F8163-3120-4719-B845-AD3E0EE885C3}">
  <dimension ref="A1:T21"/>
  <sheetViews>
    <sheetView tabSelected="1" zoomScaleNormal="100" zoomScaleSheetLayoutView="50" workbookViewId="0">
      <pane ySplit="14" topLeftCell="A15" activePane="bottomLeft" state="frozen"/>
      <selection pane="bottomLeft" activeCell="O16" sqref="O16"/>
    </sheetView>
  </sheetViews>
  <sheetFormatPr defaultColWidth="8.73046875" defaultRowHeight="15.75" x14ac:dyDescent="0.45"/>
  <cols>
    <col min="1" max="1" width="37.265625" style="4" bestFit="1" customWidth="1"/>
    <col min="2" max="2" width="13.3984375" style="4" bestFit="1" customWidth="1"/>
    <col min="3" max="3" width="21.73046875" style="4" customWidth="1"/>
    <col min="4" max="4" width="17" style="4" bestFit="1" customWidth="1"/>
    <col min="5" max="5" width="15" style="4" customWidth="1"/>
    <col min="6" max="6" width="18.86328125" style="4" bestFit="1" customWidth="1"/>
    <col min="7" max="7" width="4.3984375" style="4" bestFit="1" customWidth="1"/>
    <col min="8" max="8" width="3.265625" style="4" bestFit="1" customWidth="1"/>
    <col min="9" max="9" width="2.1328125" style="4" bestFit="1" customWidth="1"/>
    <col min="10" max="12" width="3.1328125" style="4" bestFit="1" customWidth="1"/>
    <col min="13" max="13" width="4.265625" style="4" bestFit="1" customWidth="1"/>
    <col min="14" max="14" width="7.59765625" style="5" customWidth="1"/>
    <col min="15" max="18" width="15.265625" style="11" customWidth="1"/>
    <col min="19" max="20" width="15.265625" style="12" customWidth="1"/>
    <col min="21" max="16384" width="8.73046875" style="4"/>
  </cols>
  <sheetData>
    <row r="1" spans="1:20" x14ac:dyDescent="0.45">
      <c r="A1" s="6" t="s">
        <v>0</v>
      </c>
    </row>
    <row r="2" spans="1:20" x14ac:dyDescent="0.45">
      <c r="A2" s="7" t="s">
        <v>1</v>
      </c>
    </row>
    <row r="3" spans="1:20" x14ac:dyDescent="0.45">
      <c r="A3" s="7" t="s">
        <v>2</v>
      </c>
    </row>
    <row r="4" spans="1:20" x14ac:dyDescent="0.45">
      <c r="A4" s="7" t="s">
        <v>3</v>
      </c>
    </row>
    <row r="5" spans="1:20" x14ac:dyDescent="0.45">
      <c r="A5" s="7" t="s">
        <v>4</v>
      </c>
    </row>
    <row r="6" spans="1:20" x14ac:dyDescent="0.45">
      <c r="A6" s="7" t="s">
        <v>5</v>
      </c>
    </row>
    <row r="7" spans="1:20" x14ac:dyDescent="0.45">
      <c r="A7" s="7" t="s">
        <v>6</v>
      </c>
    </row>
    <row r="8" spans="1:20" x14ac:dyDescent="0.45">
      <c r="A8" s="7" t="s">
        <v>7</v>
      </c>
    </row>
    <row r="9" spans="1:20" x14ac:dyDescent="0.45">
      <c r="A9" s="7" t="s">
        <v>8</v>
      </c>
    </row>
    <row r="10" spans="1:20" x14ac:dyDescent="0.45">
      <c r="A10" s="7" t="s">
        <v>9</v>
      </c>
    </row>
    <row r="11" spans="1:20" x14ac:dyDescent="0.45">
      <c r="A11" s="7" t="s">
        <v>10</v>
      </c>
    </row>
    <row r="12" spans="1:20" x14ac:dyDescent="0.45">
      <c r="A12" s="7" t="s">
        <v>11</v>
      </c>
    </row>
    <row r="14" spans="1:20" x14ac:dyDescent="0.45">
      <c r="A14" s="8" t="s">
        <v>12</v>
      </c>
      <c r="B14" s="8" t="s">
        <v>13</v>
      </c>
      <c r="C14" s="8" t="s">
        <v>14</v>
      </c>
      <c r="D14" s="8" t="s">
        <v>15</v>
      </c>
      <c r="E14" s="8" t="s">
        <v>16</v>
      </c>
      <c r="F14" s="8" t="s">
        <v>17</v>
      </c>
      <c r="G14" s="8" t="s">
        <v>18</v>
      </c>
      <c r="H14" s="8" t="s">
        <v>19</v>
      </c>
      <c r="I14" s="8" t="s">
        <v>20</v>
      </c>
      <c r="J14" s="8" t="s">
        <v>21</v>
      </c>
      <c r="K14" s="8" t="s">
        <v>22</v>
      </c>
      <c r="L14" s="8" t="s">
        <v>23</v>
      </c>
      <c r="M14" s="8" t="s">
        <v>24</v>
      </c>
      <c r="N14" s="8" t="s">
        <v>25</v>
      </c>
      <c r="O14" s="9" t="s">
        <v>26</v>
      </c>
      <c r="P14" s="9" t="s">
        <v>27</v>
      </c>
      <c r="Q14" s="9" t="s">
        <v>28</v>
      </c>
      <c r="R14" s="9" t="s">
        <v>29</v>
      </c>
      <c r="S14" s="10" t="s">
        <v>30</v>
      </c>
      <c r="T14" s="10" t="s">
        <v>31</v>
      </c>
    </row>
    <row r="15" spans="1:20" ht="174" customHeight="1" x14ac:dyDescent="0.45">
      <c r="A15" s="2"/>
      <c r="B15" s="2" t="s">
        <v>32</v>
      </c>
      <c r="C15" s="1" t="s">
        <v>33</v>
      </c>
      <c r="D15" s="1" t="s">
        <v>34</v>
      </c>
      <c r="E15" s="1" t="s">
        <v>35</v>
      </c>
      <c r="F15" s="2" t="s">
        <v>36</v>
      </c>
      <c r="G15" s="2">
        <v>7</v>
      </c>
      <c r="H15" s="2">
        <v>5</v>
      </c>
      <c r="I15" s="2">
        <v>0</v>
      </c>
      <c r="J15" s="2">
        <v>0</v>
      </c>
      <c r="K15" s="2">
        <v>0</v>
      </c>
      <c r="L15" s="2">
        <v>4</v>
      </c>
      <c r="M15" s="2">
        <v>6</v>
      </c>
      <c r="N15" s="3">
        <f>SUM(G15:M15)</f>
        <v>22</v>
      </c>
      <c r="O15" s="13">
        <v>290</v>
      </c>
      <c r="P15" s="13">
        <f t="shared" ref="P15:P20" si="0">SUM(O15*N15)</f>
        <v>6380</v>
      </c>
      <c r="Q15" s="13">
        <v>72.5</v>
      </c>
      <c r="R15" s="13">
        <f t="shared" ref="R15:R20" si="1">SUM(Q15*N15)</f>
        <v>1595</v>
      </c>
      <c r="S15" s="14">
        <f>SUM(Q15/1.13)</f>
        <v>64.159292035398238</v>
      </c>
      <c r="T15" s="14">
        <f t="shared" ref="T15:T20" si="2">SUM(S15*N15)</f>
        <v>1411.5044247787612</v>
      </c>
    </row>
    <row r="16" spans="1:20" ht="174" customHeight="1" x14ac:dyDescent="0.45">
      <c r="A16" s="2"/>
      <c r="B16" s="2" t="s">
        <v>32</v>
      </c>
      <c r="C16" s="1" t="s">
        <v>33</v>
      </c>
      <c r="D16" s="1" t="s">
        <v>34</v>
      </c>
      <c r="E16" s="1" t="s">
        <v>35</v>
      </c>
      <c r="F16" s="2" t="s">
        <v>37</v>
      </c>
      <c r="G16" s="2"/>
      <c r="H16" s="2"/>
      <c r="I16" s="2">
        <v>0</v>
      </c>
      <c r="J16" s="2">
        <v>0</v>
      </c>
      <c r="K16" s="2">
        <v>0</v>
      </c>
      <c r="L16" s="2">
        <v>0</v>
      </c>
      <c r="M16" s="2">
        <v>10</v>
      </c>
      <c r="N16" s="3">
        <f t="shared" ref="N16:N18" si="3">SUM(G16:M16)</f>
        <v>10</v>
      </c>
      <c r="O16" s="13">
        <v>290</v>
      </c>
      <c r="P16" s="13">
        <f t="shared" si="0"/>
        <v>2900</v>
      </c>
      <c r="Q16" s="13">
        <v>72.5</v>
      </c>
      <c r="R16" s="13">
        <f t="shared" si="1"/>
        <v>725</v>
      </c>
      <c r="S16" s="14">
        <f t="shared" ref="S16:S20" si="4">SUM(Q16/1.13)</f>
        <v>64.159292035398238</v>
      </c>
      <c r="T16" s="14">
        <f t="shared" si="2"/>
        <v>641.59292035398244</v>
      </c>
    </row>
    <row r="17" spans="1:20" ht="174" customHeight="1" x14ac:dyDescent="0.45">
      <c r="A17" s="2"/>
      <c r="B17" s="2" t="s">
        <v>32</v>
      </c>
      <c r="C17" s="1" t="s">
        <v>33</v>
      </c>
      <c r="D17" s="1" t="s">
        <v>34</v>
      </c>
      <c r="E17" s="1" t="s">
        <v>35</v>
      </c>
      <c r="F17" s="2" t="s">
        <v>38</v>
      </c>
      <c r="G17" s="2"/>
      <c r="H17" s="2"/>
      <c r="I17" s="2">
        <v>3</v>
      </c>
      <c r="J17" s="2">
        <v>3</v>
      </c>
      <c r="K17" s="2">
        <v>6</v>
      </c>
      <c r="L17" s="2">
        <v>6</v>
      </c>
      <c r="M17" s="2">
        <v>5</v>
      </c>
      <c r="N17" s="3">
        <f t="shared" si="3"/>
        <v>23</v>
      </c>
      <c r="O17" s="13">
        <v>290</v>
      </c>
      <c r="P17" s="13">
        <f t="shared" si="0"/>
        <v>6670</v>
      </c>
      <c r="Q17" s="13">
        <v>72.5</v>
      </c>
      <c r="R17" s="13">
        <f t="shared" si="1"/>
        <v>1667.5</v>
      </c>
      <c r="S17" s="14">
        <f t="shared" si="4"/>
        <v>64.159292035398238</v>
      </c>
      <c r="T17" s="14">
        <f t="shared" si="2"/>
        <v>1475.6637168141594</v>
      </c>
    </row>
    <row r="18" spans="1:20" ht="174" customHeight="1" x14ac:dyDescent="0.45">
      <c r="A18" s="2"/>
      <c r="B18" s="2" t="s">
        <v>32</v>
      </c>
      <c r="C18" s="1" t="s">
        <v>33</v>
      </c>
      <c r="D18" s="1" t="s">
        <v>34</v>
      </c>
      <c r="E18" s="1" t="s">
        <v>35</v>
      </c>
      <c r="F18" s="2" t="s">
        <v>39</v>
      </c>
      <c r="G18" s="2"/>
      <c r="H18" s="2"/>
      <c r="I18" s="2">
        <v>1</v>
      </c>
      <c r="J18" s="2">
        <v>2</v>
      </c>
      <c r="K18" s="2">
        <v>6</v>
      </c>
      <c r="L18" s="2">
        <v>6</v>
      </c>
      <c r="M18" s="2">
        <v>5</v>
      </c>
      <c r="N18" s="3">
        <f t="shared" si="3"/>
        <v>20</v>
      </c>
      <c r="O18" s="13">
        <v>290</v>
      </c>
      <c r="P18" s="13">
        <f t="shared" si="0"/>
        <v>5800</v>
      </c>
      <c r="Q18" s="13">
        <v>72.5</v>
      </c>
      <c r="R18" s="13">
        <f t="shared" si="1"/>
        <v>1450</v>
      </c>
      <c r="S18" s="14">
        <f t="shared" si="4"/>
        <v>64.159292035398238</v>
      </c>
      <c r="T18" s="14">
        <f t="shared" si="2"/>
        <v>1283.1858407079649</v>
      </c>
    </row>
    <row r="19" spans="1:20" ht="174" customHeight="1" x14ac:dyDescent="0.45">
      <c r="A19" s="2"/>
      <c r="B19" s="2" t="s">
        <v>32</v>
      </c>
      <c r="C19" s="2" t="s">
        <v>40</v>
      </c>
      <c r="D19" s="2" t="s">
        <v>41</v>
      </c>
      <c r="E19" s="2" t="s">
        <v>42</v>
      </c>
      <c r="F19" s="2" t="s">
        <v>43</v>
      </c>
      <c r="G19" s="2">
        <v>0</v>
      </c>
      <c r="H19" s="2">
        <v>1</v>
      </c>
      <c r="I19" s="2">
        <v>4</v>
      </c>
      <c r="J19" s="2">
        <v>12</v>
      </c>
      <c r="K19" s="2">
        <v>12</v>
      </c>
      <c r="L19" s="2">
        <v>8</v>
      </c>
      <c r="M19" s="2">
        <v>4</v>
      </c>
      <c r="N19" s="3">
        <f>SUM(G19:M19)</f>
        <v>41</v>
      </c>
      <c r="O19" s="13">
        <v>350</v>
      </c>
      <c r="P19" s="13">
        <f t="shared" si="0"/>
        <v>14350</v>
      </c>
      <c r="Q19" s="13">
        <v>87.5</v>
      </c>
      <c r="R19" s="13">
        <f t="shared" si="1"/>
        <v>3587.5</v>
      </c>
      <c r="S19" s="14">
        <f t="shared" si="4"/>
        <v>77.433628318584084</v>
      </c>
      <c r="T19" s="14">
        <f t="shared" si="2"/>
        <v>3174.7787610619475</v>
      </c>
    </row>
    <row r="20" spans="1:20" ht="174" customHeight="1" x14ac:dyDescent="0.45">
      <c r="A20" s="2"/>
      <c r="B20" s="2" t="s">
        <v>32</v>
      </c>
      <c r="C20" s="2" t="s">
        <v>40</v>
      </c>
      <c r="D20" s="2" t="s">
        <v>41</v>
      </c>
      <c r="E20" s="2" t="s">
        <v>42</v>
      </c>
      <c r="F20" s="2" t="s">
        <v>44</v>
      </c>
      <c r="G20" s="2">
        <v>0</v>
      </c>
      <c r="H20" s="2">
        <v>1</v>
      </c>
      <c r="I20" s="2">
        <v>3</v>
      </c>
      <c r="J20" s="2">
        <v>9</v>
      </c>
      <c r="K20" s="2">
        <v>10</v>
      </c>
      <c r="L20" s="2">
        <v>7</v>
      </c>
      <c r="M20" s="2">
        <v>3</v>
      </c>
      <c r="N20" s="3">
        <f>SUM(G20:M20)</f>
        <v>33</v>
      </c>
      <c r="O20" s="13">
        <v>350</v>
      </c>
      <c r="P20" s="13">
        <f t="shared" si="0"/>
        <v>11550</v>
      </c>
      <c r="Q20" s="13">
        <v>87.5</v>
      </c>
      <c r="R20" s="13">
        <f t="shared" si="1"/>
        <v>2887.5</v>
      </c>
      <c r="S20" s="14">
        <f t="shared" si="4"/>
        <v>77.433628318584084</v>
      </c>
      <c r="T20" s="14">
        <f t="shared" si="2"/>
        <v>2555.3097345132746</v>
      </c>
    </row>
    <row r="21" spans="1:20" x14ac:dyDescent="0.4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>
        <f>SUM(N15:N20)</f>
        <v>149</v>
      </c>
      <c r="O21" s="9"/>
      <c r="P21" s="9">
        <f t="shared" ref="P21:T21" si="5">SUM(P15:P20)</f>
        <v>47650</v>
      </c>
      <c r="Q21" s="9"/>
      <c r="R21" s="9">
        <f>SUM(R15:R20)</f>
        <v>11912.5</v>
      </c>
      <c r="S21" s="10"/>
      <c r="T21" s="10">
        <f t="shared" si="5"/>
        <v>10542.035398230091</v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6A9560-0182-4443-AC2F-F92F4CE7B36C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3287f65e-bd81-4ef8-9d4a-f770dbe35018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534545f7-dfad-40dc-8880-0a5cc848d94b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ACCF169-C135-4D6D-AAE3-B7F2B949E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B19EBD-735B-4499-8360-3BC963A8AC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2026-01-26T09:45:19Z</dcterms:created>
  <dcterms:modified xsi:type="dcterms:W3CDTF">2026-03-31T08:45:44Z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