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4FA224D6-A222-4422-BA49-B1D9C2A14BB1}" xr6:coauthVersionLast="47" xr6:coauthVersionMax="47" xr10:uidLastSave="{00000000-0000-0000-0000-000000000000}"/>
  <bookViews>
    <workbookView xWindow="-98" yWindow="-98" windowWidth="21795" windowHeight="13695" xr2:uid="{B1AE22CF-B5ED-470C-9D33-0347C38DB48B}"/>
  </bookViews>
  <sheets>
    <sheet name="OFFER" sheetId="3" r:id="rId1"/>
  </sheets>
  <definedNames>
    <definedName name="_xlnm._FilterDatabase" localSheetId="0" hidden="1">OFFER!$A$14:$AZ$151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6" i="3" l="1"/>
  <c r="BF16" i="3" s="1"/>
  <c r="BE25" i="3"/>
  <c r="BF25" i="3" s="1"/>
  <c r="BE26" i="3"/>
  <c r="BF26" i="3" s="1"/>
  <c r="BE45" i="3"/>
  <c r="BF45" i="3" s="1"/>
  <c r="BE46" i="3"/>
  <c r="BF46" i="3" s="1"/>
  <c r="BE53" i="3"/>
  <c r="BF53" i="3" s="1"/>
  <c r="BE54" i="3"/>
  <c r="BF54" i="3" s="1"/>
  <c r="BE55" i="3"/>
  <c r="BF55" i="3" s="1"/>
  <c r="BE56" i="3"/>
  <c r="BF56" i="3" s="1"/>
  <c r="BE66" i="3"/>
  <c r="BF66" i="3" s="1"/>
  <c r="BE75" i="3"/>
  <c r="BF75" i="3" s="1"/>
  <c r="BE76" i="3"/>
  <c r="BF76" i="3" s="1"/>
  <c r="BE95" i="3"/>
  <c r="BF95" i="3" s="1"/>
  <c r="BE96" i="3"/>
  <c r="BF96" i="3" s="1"/>
  <c r="BE103" i="3"/>
  <c r="BF103" i="3" s="1"/>
  <c r="BE104" i="3"/>
  <c r="BF104" i="3" s="1"/>
  <c r="BE105" i="3"/>
  <c r="BF105" i="3" s="1"/>
  <c r="BE106" i="3"/>
  <c r="BF106" i="3" s="1"/>
  <c r="BE116" i="3"/>
  <c r="BF116" i="3" s="1"/>
  <c r="BE125" i="3"/>
  <c r="BF125" i="3" s="1"/>
  <c r="BE126" i="3"/>
  <c r="BF126" i="3" s="1"/>
  <c r="BE145" i="3"/>
  <c r="BF145" i="3" s="1"/>
  <c r="BE146" i="3"/>
  <c r="BF146" i="3" s="1"/>
  <c r="BD16" i="3"/>
  <c r="BD17" i="3"/>
  <c r="BD18" i="3"/>
  <c r="BD19" i="3"/>
  <c r="BD26" i="3"/>
  <c r="BD27" i="3"/>
  <c r="BD28" i="3"/>
  <c r="BD29" i="3"/>
  <c r="BD31" i="3"/>
  <c r="BD35" i="3"/>
  <c r="BD45" i="3"/>
  <c r="BD46" i="3"/>
  <c r="BD47" i="3"/>
  <c r="BD48" i="3"/>
  <c r="BD55" i="3"/>
  <c r="BD56" i="3"/>
  <c r="BD57" i="3"/>
  <c r="BD58" i="3"/>
  <c r="BD59" i="3"/>
  <c r="BD75" i="3"/>
  <c r="BD76" i="3"/>
  <c r="BD77" i="3"/>
  <c r="BD85" i="3"/>
  <c r="BD86" i="3"/>
  <c r="BD87" i="3"/>
  <c r="BD88" i="3"/>
  <c r="BD89" i="3"/>
  <c r="BD91" i="3"/>
  <c r="BD97" i="3"/>
  <c r="BD98" i="3"/>
  <c r="BD99" i="3"/>
  <c r="BD104" i="3"/>
  <c r="BD105" i="3"/>
  <c r="BD106" i="3"/>
  <c r="BD115" i="3"/>
  <c r="BD116" i="3"/>
  <c r="BD117" i="3"/>
  <c r="BD118" i="3"/>
  <c r="BD119" i="3"/>
  <c r="BD126" i="3"/>
  <c r="BD127" i="3"/>
  <c r="BD128" i="3"/>
  <c r="BD129" i="3"/>
  <c r="BD131" i="3"/>
  <c r="BD135" i="3"/>
  <c r="BD145" i="3"/>
  <c r="BD146" i="3"/>
  <c r="BD147" i="3"/>
  <c r="BD148" i="3"/>
  <c r="BC16" i="3"/>
  <c r="BC17" i="3"/>
  <c r="BE17" i="3" s="1"/>
  <c r="BF17" i="3" s="1"/>
  <c r="BC18" i="3"/>
  <c r="BE18" i="3" s="1"/>
  <c r="BF18" i="3" s="1"/>
  <c r="BC19" i="3"/>
  <c r="BE19" i="3" s="1"/>
  <c r="BF19" i="3" s="1"/>
  <c r="BC20" i="3"/>
  <c r="BE20" i="3" s="1"/>
  <c r="BF20" i="3" s="1"/>
  <c r="BC21" i="3"/>
  <c r="BE21" i="3" s="1"/>
  <c r="BF21" i="3" s="1"/>
  <c r="BC22" i="3"/>
  <c r="BD22" i="3" s="1"/>
  <c r="BC23" i="3"/>
  <c r="BD23" i="3" s="1"/>
  <c r="BC24" i="3"/>
  <c r="BE24" i="3" s="1"/>
  <c r="BF24" i="3" s="1"/>
  <c r="BC25" i="3"/>
  <c r="BD25" i="3" s="1"/>
  <c r="BC26" i="3"/>
  <c r="BC27" i="3"/>
  <c r="BE27" i="3" s="1"/>
  <c r="BF27" i="3" s="1"/>
  <c r="BC28" i="3"/>
  <c r="BE28" i="3" s="1"/>
  <c r="BF28" i="3" s="1"/>
  <c r="BC29" i="3"/>
  <c r="BE29" i="3" s="1"/>
  <c r="BF29" i="3" s="1"/>
  <c r="BC30" i="3"/>
  <c r="BE30" i="3" s="1"/>
  <c r="BF30" i="3" s="1"/>
  <c r="BC31" i="3"/>
  <c r="BE31" i="3" s="1"/>
  <c r="BF31" i="3" s="1"/>
  <c r="BC32" i="3"/>
  <c r="BD32" i="3" s="1"/>
  <c r="BC33" i="3"/>
  <c r="BD33" i="3" s="1"/>
  <c r="BC34" i="3"/>
  <c r="BD34" i="3" s="1"/>
  <c r="BC35" i="3"/>
  <c r="BE35" i="3" s="1"/>
  <c r="BF35" i="3" s="1"/>
  <c r="BC36" i="3"/>
  <c r="BD36" i="3" s="1"/>
  <c r="BC37" i="3"/>
  <c r="BE37" i="3" s="1"/>
  <c r="BF37" i="3" s="1"/>
  <c r="BC38" i="3"/>
  <c r="BE38" i="3" s="1"/>
  <c r="BF38" i="3" s="1"/>
  <c r="BC39" i="3"/>
  <c r="BE39" i="3" s="1"/>
  <c r="BF39" i="3" s="1"/>
  <c r="BC40" i="3"/>
  <c r="BE40" i="3" s="1"/>
  <c r="BF40" i="3" s="1"/>
  <c r="BC41" i="3"/>
  <c r="BE41" i="3" s="1"/>
  <c r="BF41" i="3" s="1"/>
  <c r="BC42" i="3"/>
  <c r="BD42" i="3" s="1"/>
  <c r="BC43" i="3"/>
  <c r="BD43" i="3" s="1"/>
  <c r="BC44" i="3"/>
  <c r="BD44" i="3" s="1"/>
  <c r="BC45" i="3"/>
  <c r="BC46" i="3"/>
  <c r="BC47" i="3"/>
  <c r="BE47" i="3" s="1"/>
  <c r="BF47" i="3" s="1"/>
  <c r="BC48" i="3"/>
  <c r="BE48" i="3" s="1"/>
  <c r="BF48" i="3" s="1"/>
  <c r="BC49" i="3"/>
  <c r="BE49" i="3" s="1"/>
  <c r="BF49" i="3" s="1"/>
  <c r="BC50" i="3"/>
  <c r="BE50" i="3" s="1"/>
  <c r="BF50" i="3" s="1"/>
  <c r="BC51" i="3"/>
  <c r="BE51" i="3" s="1"/>
  <c r="BF51" i="3" s="1"/>
  <c r="BC52" i="3"/>
  <c r="BD52" i="3" s="1"/>
  <c r="BC53" i="3"/>
  <c r="BD53" i="3" s="1"/>
  <c r="BC54" i="3"/>
  <c r="BD54" i="3" s="1"/>
  <c r="BC55" i="3"/>
  <c r="BC56" i="3"/>
  <c r="BC57" i="3"/>
  <c r="BE57" i="3" s="1"/>
  <c r="BF57" i="3" s="1"/>
  <c r="BC58" i="3"/>
  <c r="BE58" i="3" s="1"/>
  <c r="BF58" i="3" s="1"/>
  <c r="BC59" i="3"/>
  <c r="BE59" i="3" s="1"/>
  <c r="BF59" i="3" s="1"/>
  <c r="BC60" i="3"/>
  <c r="BE60" i="3" s="1"/>
  <c r="BF60" i="3" s="1"/>
  <c r="BC61" i="3"/>
  <c r="BE61" i="3" s="1"/>
  <c r="BF61" i="3" s="1"/>
  <c r="BC62" i="3"/>
  <c r="BD62" i="3" s="1"/>
  <c r="BC63" i="3"/>
  <c r="BD63" i="3" s="1"/>
  <c r="BC64" i="3"/>
  <c r="BE64" i="3" s="1"/>
  <c r="BF64" i="3" s="1"/>
  <c r="BC65" i="3"/>
  <c r="BD65" i="3" s="1"/>
  <c r="BC66" i="3"/>
  <c r="BD66" i="3" s="1"/>
  <c r="BC67" i="3"/>
  <c r="BE67" i="3" s="1"/>
  <c r="BF67" i="3" s="1"/>
  <c r="BC68" i="3"/>
  <c r="BE68" i="3" s="1"/>
  <c r="BF68" i="3" s="1"/>
  <c r="BC69" i="3"/>
  <c r="BE69" i="3" s="1"/>
  <c r="BF69" i="3" s="1"/>
  <c r="BC70" i="3"/>
  <c r="BE70" i="3" s="1"/>
  <c r="BF70" i="3" s="1"/>
  <c r="BC71" i="3"/>
  <c r="BE71" i="3" s="1"/>
  <c r="BF71" i="3" s="1"/>
  <c r="BC72" i="3"/>
  <c r="BD72" i="3" s="1"/>
  <c r="BC73" i="3"/>
  <c r="BD73" i="3" s="1"/>
  <c r="BC74" i="3"/>
  <c r="BD74" i="3" s="1"/>
  <c r="BC75" i="3"/>
  <c r="BC76" i="3"/>
  <c r="BC77" i="3"/>
  <c r="BE77" i="3" s="1"/>
  <c r="BF77" i="3" s="1"/>
  <c r="BC78" i="3"/>
  <c r="BE78" i="3" s="1"/>
  <c r="BF78" i="3" s="1"/>
  <c r="BC79" i="3"/>
  <c r="BE79" i="3" s="1"/>
  <c r="BF79" i="3" s="1"/>
  <c r="BC80" i="3"/>
  <c r="BE80" i="3" s="1"/>
  <c r="BF80" i="3" s="1"/>
  <c r="BC81" i="3"/>
  <c r="BE81" i="3" s="1"/>
  <c r="BF81" i="3" s="1"/>
  <c r="BC82" i="3"/>
  <c r="BD82" i="3" s="1"/>
  <c r="BC83" i="3"/>
  <c r="BD83" i="3" s="1"/>
  <c r="BC84" i="3"/>
  <c r="BD84" i="3" s="1"/>
  <c r="BC85" i="3"/>
  <c r="BE85" i="3" s="1"/>
  <c r="BF85" i="3" s="1"/>
  <c r="BC86" i="3"/>
  <c r="BE86" i="3" s="1"/>
  <c r="BF86" i="3" s="1"/>
  <c r="BC87" i="3"/>
  <c r="BE87" i="3" s="1"/>
  <c r="BF87" i="3" s="1"/>
  <c r="BC88" i="3"/>
  <c r="BE88" i="3" s="1"/>
  <c r="BF88" i="3" s="1"/>
  <c r="BC89" i="3"/>
  <c r="BE89" i="3" s="1"/>
  <c r="BF89" i="3" s="1"/>
  <c r="BC90" i="3"/>
  <c r="BE90" i="3" s="1"/>
  <c r="BF90" i="3" s="1"/>
  <c r="BC91" i="3"/>
  <c r="BE91" i="3" s="1"/>
  <c r="BF91" i="3" s="1"/>
  <c r="BC92" i="3"/>
  <c r="BD92" i="3" s="1"/>
  <c r="BC93" i="3"/>
  <c r="BD93" i="3" s="1"/>
  <c r="BC94" i="3"/>
  <c r="BD94" i="3" s="1"/>
  <c r="BC95" i="3"/>
  <c r="BD95" i="3" s="1"/>
  <c r="BC96" i="3"/>
  <c r="BD96" i="3" s="1"/>
  <c r="BC97" i="3"/>
  <c r="BE97" i="3" s="1"/>
  <c r="BF97" i="3" s="1"/>
  <c r="BC98" i="3"/>
  <c r="BE98" i="3" s="1"/>
  <c r="BF98" i="3" s="1"/>
  <c r="BC99" i="3"/>
  <c r="BE99" i="3" s="1"/>
  <c r="BF99" i="3" s="1"/>
  <c r="BC100" i="3"/>
  <c r="BE100" i="3" s="1"/>
  <c r="BF100" i="3" s="1"/>
  <c r="BC101" i="3"/>
  <c r="BE101" i="3" s="1"/>
  <c r="BF101" i="3" s="1"/>
  <c r="BC102" i="3"/>
  <c r="BD102" i="3" s="1"/>
  <c r="BC103" i="3"/>
  <c r="BD103" i="3" s="1"/>
  <c r="BC104" i="3"/>
  <c r="BC105" i="3"/>
  <c r="BC106" i="3"/>
  <c r="BC107" i="3"/>
  <c r="BE107" i="3" s="1"/>
  <c r="BF107" i="3" s="1"/>
  <c r="BC108" i="3"/>
  <c r="BE108" i="3" s="1"/>
  <c r="BF108" i="3" s="1"/>
  <c r="BC109" i="3"/>
  <c r="BE109" i="3" s="1"/>
  <c r="BF109" i="3" s="1"/>
  <c r="BC110" i="3"/>
  <c r="BE110" i="3" s="1"/>
  <c r="BF110" i="3" s="1"/>
  <c r="BC111" i="3"/>
  <c r="BE111" i="3" s="1"/>
  <c r="BF111" i="3" s="1"/>
  <c r="BC112" i="3"/>
  <c r="BD112" i="3" s="1"/>
  <c r="BC113" i="3"/>
  <c r="BD113" i="3" s="1"/>
  <c r="BC114" i="3"/>
  <c r="BE114" i="3" s="1"/>
  <c r="BF114" i="3" s="1"/>
  <c r="BC115" i="3"/>
  <c r="BE115" i="3" s="1"/>
  <c r="BF115" i="3" s="1"/>
  <c r="BC116" i="3"/>
  <c r="BC117" i="3"/>
  <c r="BE117" i="3" s="1"/>
  <c r="BF117" i="3" s="1"/>
  <c r="BC118" i="3"/>
  <c r="BE118" i="3" s="1"/>
  <c r="BF118" i="3" s="1"/>
  <c r="BC119" i="3"/>
  <c r="BE119" i="3" s="1"/>
  <c r="BF119" i="3" s="1"/>
  <c r="BC120" i="3"/>
  <c r="BE120" i="3" s="1"/>
  <c r="BF120" i="3" s="1"/>
  <c r="BC121" i="3"/>
  <c r="BE121" i="3" s="1"/>
  <c r="BF121" i="3" s="1"/>
  <c r="BC122" i="3"/>
  <c r="BD122" i="3" s="1"/>
  <c r="BC123" i="3"/>
  <c r="BD123" i="3" s="1"/>
  <c r="BC124" i="3"/>
  <c r="BD124" i="3" s="1"/>
  <c r="BC125" i="3"/>
  <c r="BD125" i="3" s="1"/>
  <c r="BC126" i="3"/>
  <c r="BC127" i="3"/>
  <c r="BE127" i="3" s="1"/>
  <c r="BF127" i="3" s="1"/>
  <c r="BC128" i="3"/>
  <c r="BE128" i="3" s="1"/>
  <c r="BF128" i="3" s="1"/>
  <c r="BC129" i="3"/>
  <c r="BE129" i="3" s="1"/>
  <c r="BF129" i="3" s="1"/>
  <c r="BC130" i="3"/>
  <c r="BE130" i="3" s="1"/>
  <c r="BF130" i="3" s="1"/>
  <c r="BC131" i="3"/>
  <c r="BE131" i="3" s="1"/>
  <c r="BF131" i="3" s="1"/>
  <c r="BC132" i="3"/>
  <c r="BD132" i="3" s="1"/>
  <c r="BC133" i="3"/>
  <c r="BD133" i="3" s="1"/>
  <c r="BC134" i="3"/>
  <c r="BD134" i="3" s="1"/>
  <c r="BC135" i="3"/>
  <c r="BE135" i="3" s="1"/>
  <c r="BF135" i="3" s="1"/>
  <c r="BC136" i="3"/>
  <c r="BD136" i="3" s="1"/>
  <c r="BC137" i="3"/>
  <c r="BE137" i="3" s="1"/>
  <c r="BF137" i="3" s="1"/>
  <c r="BC138" i="3"/>
  <c r="BE138" i="3" s="1"/>
  <c r="BF138" i="3" s="1"/>
  <c r="BC139" i="3"/>
  <c r="BE139" i="3" s="1"/>
  <c r="BF139" i="3" s="1"/>
  <c r="BC140" i="3"/>
  <c r="BE140" i="3" s="1"/>
  <c r="BF140" i="3" s="1"/>
  <c r="BC141" i="3"/>
  <c r="BE141" i="3" s="1"/>
  <c r="BF141" i="3" s="1"/>
  <c r="BC142" i="3"/>
  <c r="BD142" i="3" s="1"/>
  <c r="BC143" i="3"/>
  <c r="BD143" i="3" s="1"/>
  <c r="BC144" i="3"/>
  <c r="BE144" i="3" s="1"/>
  <c r="BF144" i="3" s="1"/>
  <c r="BC145" i="3"/>
  <c r="BC146" i="3"/>
  <c r="BC147" i="3"/>
  <c r="BE147" i="3" s="1"/>
  <c r="BF147" i="3" s="1"/>
  <c r="BC148" i="3"/>
  <c r="BE148" i="3" s="1"/>
  <c r="BF148" i="3" s="1"/>
  <c r="BC149" i="3"/>
  <c r="BE149" i="3" s="1"/>
  <c r="BF149" i="3" s="1"/>
  <c r="BC150" i="3"/>
  <c r="BE150" i="3" s="1"/>
  <c r="BF150" i="3" s="1"/>
  <c r="BC151" i="3"/>
  <c r="BE151" i="3" s="1"/>
  <c r="BF151" i="3" s="1"/>
  <c r="BC15" i="3"/>
  <c r="BD15" i="3" s="1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98" i="3"/>
  <c r="BB99" i="3"/>
  <c r="BB100" i="3"/>
  <c r="BB101" i="3"/>
  <c r="BB102" i="3"/>
  <c r="BB103" i="3"/>
  <c r="BB104" i="3"/>
  <c r="BB105" i="3"/>
  <c r="BB106" i="3"/>
  <c r="BB107" i="3"/>
  <c r="BB108" i="3"/>
  <c r="BB109" i="3"/>
  <c r="BB110" i="3"/>
  <c r="BB111" i="3"/>
  <c r="BB112" i="3"/>
  <c r="BB113" i="3"/>
  <c r="BB114" i="3"/>
  <c r="BB115" i="3"/>
  <c r="BB116" i="3"/>
  <c r="BB117" i="3"/>
  <c r="BB118" i="3"/>
  <c r="BB119" i="3"/>
  <c r="BB120" i="3"/>
  <c r="BB121" i="3"/>
  <c r="BB122" i="3"/>
  <c r="BB123" i="3"/>
  <c r="BB124" i="3"/>
  <c r="BB125" i="3"/>
  <c r="BB126" i="3"/>
  <c r="BB127" i="3"/>
  <c r="BB128" i="3"/>
  <c r="BB129" i="3"/>
  <c r="BB130" i="3"/>
  <c r="BB131" i="3"/>
  <c r="BB132" i="3"/>
  <c r="BB133" i="3"/>
  <c r="BB134" i="3"/>
  <c r="BB135" i="3"/>
  <c r="BB136" i="3"/>
  <c r="BB137" i="3"/>
  <c r="BB138" i="3"/>
  <c r="BB139" i="3"/>
  <c r="BB140" i="3"/>
  <c r="BB141" i="3"/>
  <c r="BB142" i="3"/>
  <c r="BB143" i="3"/>
  <c r="BB144" i="3"/>
  <c r="BB145" i="3"/>
  <c r="BB146" i="3"/>
  <c r="BB147" i="3"/>
  <c r="BB148" i="3"/>
  <c r="BB149" i="3"/>
  <c r="BB150" i="3"/>
  <c r="BB151" i="3"/>
  <c r="BB15" i="3"/>
  <c r="AZ152" i="3"/>
  <c r="BD64" i="3" l="1"/>
  <c r="BE134" i="3"/>
  <c r="BF134" i="3" s="1"/>
  <c r="BE84" i="3"/>
  <c r="BF84" i="3" s="1"/>
  <c r="BE34" i="3"/>
  <c r="BF34" i="3" s="1"/>
  <c r="BD61" i="3"/>
  <c r="BE133" i="3"/>
  <c r="BF133" i="3" s="1"/>
  <c r="BE83" i="3"/>
  <c r="BF83" i="3" s="1"/>
  <c r="BE33" i="3"/>
  <c r="BF33" i="3" s="1"/>
  <c r="BD144" i="3"/>
  <c r="BD71" i="3"/>
  <c r="BE74" i="3"/>
  <c r="BF74" i="3" s="1"/>
  <c r="BB152" i="3"/>
  <c r="BD141" i="3"/>
  <c r="BD114" i="3"/>
  <c r="BD69" i="3"/>
  <c r="BE73" i="3"/>
  <c r="BF73" i="3" s="1"/>
  <c r="BD139" i="3"/>
  <c r="BD111" i="3"/>
  <c r="BE94" i="3"/>
  <c r="BF94" i="3" s="1"/>
  <c r="BE44" i="3"/>
  <c r="BF44" i="3" s="1"/>
  <c r="BD138" i="3"/>
  <c r="BD109" i="3"/>
  <c r="BD81" i="3"/>
  <c r="BD67" i="3"/>
  <c r="BD38" i="3"/>
  <c r="BE143" i="3"/>
  <c r="BF143" i="3" s="1"/>
  <c r="BE93" i="3"/>
  <c r="BF93" i="3" s="1"/>
  <c r="BE65" i="3"/>
  <c r="BF65" i="3" s="1"/>
  <c r="BE43" i="3"/>
  <c r="BF43" i="3" s="1"/>
  <c r="BE124" i="3"/>
  <c r="BF124" i="3" s="1"/>
  <c r="BD41" i="3"/>
  <c r="BE23" i="3"/>
  <c r="BF23" i="3" s="1"/>
  <c r="BD39" i="3"/>
  <c r="BD137" i="3"/>
  <c r="BD108" i="3"/>
  <c r="BD79" i="3"/>
  <c r="BD51" i="3"/>
  <c r="BD37" i="3"/>
  <c r="BD24" i="3"/>
  <c r="BE136" i="3"/>
  <c r="BF136" i="3" s="1"/>
  <c r="BE36" i="3"/>
  <c r="BF36" i="3" s="1"/>
  <c r="BD101" i="3"/>
  <c r="BE123" i="3"/>
  <c r="BF123" i="3" s="1"/>
  <c r="BD68" i="3"/>
  <c r="BD151" i="3"/>
  <c r="BD121" i="3"/>
  <c r="BD107" i="3"/>
  <c r="BD78" i="3"/>
  <c r="BD49" i="3"/>
  <c r="BD21" i="3"/>
  <c r="BE113" i="3"/>
  <c r="BF113" i="3" s="1"/>
  <c r="BE63" i="3"/>
  <c r="BF63" i="3" s="1"/>
  <c r="BD150" i="3"/>
  <c r="BD140" i="3"/>
  <c r="BD130" i="3"/>
  <c r="BD120" i="3"/>
  <c r="BD110" i="3"/>
  <c r="BD100" i="3"/>
  <c r="BD90" i="3"/>
  <c r="BD80" i="3"/>
  <c r="BD70" i="3"/>
  <c r="BD60" i="3"/>
  <c r="BD50" i="3"/>
  <c r="BD40" i="3"/>
  <c r="BD30" i="3"/>
  <c r="BD20" i="3"/>
  <c r="BE15" i="3"/>
  <c r="BF15" i="3" s="1"/>
  <c r="BE132" i="3"/>
  <c r="BF132" i="3" s="1"/>
  <c r="BE122" i="3"/>
  <c r="BF122" i="3" s="1"/>
  <c r="BE102" i="3"/>
  <c r="BF102" i="3" s="1"/>
  <c r="BE92" i="3"/>
  <c r="BF92" i="3" s="1"/>
  <c r="BE82" i="3"/>
  <c r="BF82" i="3" s="1"/>
  <c r="BE52" i="3"/>
  <c r="BF52" i="3" s="1"/>
  <c r="BE142" i="3"/>
  <c r="BF142" i="3" s="1"/>
  <c r="BE72" i="3"/>
  <c r="BF72" i="3" s="1"/>
  <c r="BE42" i="3"/>
  <c r="BF42" i="3" s="1"/>
  <c r="BE22" i="3"/>
  <c r="BF22" i="3" s="1"/>
  <c r="BD149" i="3"/>
  <c r="BE112" i="3"/>
  <c r="BF112" i="3" s="1"/>
  <c r="BE62" i="3"/>
  <c r="BF62" i="3" s="1"/>
  <c r="BE32" i="3"/>
  <c r="BF32" i="3" s="1"/>
  <c r="L82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" i="3"/>
  <c r="BD152" i="3" l="1"/>
  <c r="BF152" i="3"/>
</calcChain>
</file>

<file path=xl/sharedStrings.xml><?xml version="1.0" encoding="utf-8"?>
<sst xmlns="http://schemas.openxmlformats.org/spreadsheetml/2006/main" count="1350" uniqueCount="551">
  <si>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</si>
  <si>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</si>
  <si>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</si>
  <si>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</si>
  <si>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</si>
  <si>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</si>
  <si>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</si>
  <si>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</si>
  <si>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</si>
  <si>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</si>
  <si>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</si>
  <si>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</si>
  <si>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</si>
  <si>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ARTICLE CODE</t>
  </si>
  <si>
    <t>DEPARTMENT</t>
  </si>
  <si>
    <t>SUBTYPE</t>
  </si>
  <si>
    <t>SEASON CODE</t>
  </si>
  <si>
    <t>STYLE</t>
  </si>
  <si>
    <t>MATERIAL CODE</t>
  </si>
  <si>
    <t>Country of origin Description</t>
  </si>
  <si>
    <t>COLOUR</t>
  </si>
  <si>
    <t>REMAKES/
CLEARANCE</t>
  </si>
  <si>
    <t>AGE</t>
  </si>
  <si>
    <t>SOH</t>
  </si>
  <si>
    <t>QTY</t>
  </si>
  <si>
    <t>RRP €</t>
  </si>
  <si>
    <t>RRP TOT €</t>
  </si>
  <si>
    <t>COST €</t>
  </si>
  <si>
    <t>COST TOT €</t>
  </si>
  <si>
    <t>COST £</t>
  </si>
  <si>
    <t>COST TOT £</t>
  </si>
  <si>
    <t>XSUNBLEACHEDYELLOWLATTE</t>
  </si>
  <si>
    <t>J000167712</t>
  </si>
  <si>
    <t>WOMENS FOOTWEAR</t>
  </si>
  <si>
    <t>Trainer</t>
  </si>
  <si>
    <t>PALMA MAXI/F</t>
  </si>
  <si>
    <t>CYE</t>
  </si>
  <si>
    <t>China</t>
  </si>
  <si>
    <t>X SUNBLEACHED YELLOW/LATTE</t>
  </si>
  <si>
    <t>CLEARANCE</t>
  </si>
  <si>
    <t>6 MONTHS</t>
  </si>
  <si>
    <t>XTANZANITELATTE</t>
  </si>
  <si>
    <t>J000167711</t>
  </si>
  <si>
    <t>X TANZANITE/LATTE</t>
  </si>
  <si>
    <t>BALLETPINKCRYSTAL</t>
  </si>
  <si>
    <t>J000148856</t>
  </si>
  <si>
    <t>VERONA</t>
  </si>
  <si>
    <t>AOZ</t>
  </si>
  <si>
    <t>Italy</t>
  </si>
  <si>
    <t>BALLET PINK/CRYSTAL</t>
  </si>
  <si>
    <t>BLACKCRYSTAL</t>
  </si>
  <si>
    <t>J000156506</t>
  </si>
  <si>
    <t>KSC</t>
  </si>
  <si>
    <t>BLACK/CRYSTAL</t>
  </si>
  <si>
    <t>BAMBOOGOLD</t>
  </si>
  <si>
    <t>J000168724</t>
  </si>
  <si>
    <t>WOMENS BAGS</t>
  </si>
  <si>
    <t>Top Handle</t>
  </si>
  <si>
    <t>DIAMOND TOPHANDLE</t>
  </si>
  <si>
    <t>HRB</t>
  </si>
  <si>
    <t>BAMBOO/GOLD</t>
  </si>
  <si>
    <t>NATURALLATTEGOLD</t>
  </si>
  <si>
    <t>J000164393</t>
  </si>
  <si>
    <t>JZP</t>
  </si>
  <si>
    <t>NATURAL/LATTE/GOLD</t>
  </si>
  <si>
    <t>NATURALCANDYPINKGOLD</t>
  </si>
  <si>
    <t>J000164392</t>
  </si>
  <si>
    <t>NATURAL/CANDY PINK/GOLD</t>
  </si>
  <si>
    <t>NAVYLATTEGOLD</t>
  </si>
  <si>
    <t>J000168727</t>
  </si>
  <si>
    <t>KBC</t>
  </si>
  <si>
    <t>NAVY/LATTE/GOLD</t>
  </si>
  <si>
    <t>NATURALTAUPEDARKTANLIGHTGOLD</t>
  </si>
  <si>
    <t>J000162501</t>
  </si>
  <si>
    <t>Tote</t>
  </si>
  <si>
    <t>AVENUE M TOTE</t>
  </si>
  <si>
    <t>LJJ</t>
  </si>
  <si>
    <t>NATURAL/TAUPE/DARK TAN/LIGHT GOLD</t>
  </si>
  <si>
    <t>LATTELIGHTGOLD</t>
  </si>
  <si>
    <t>J000163855</t>
  </si>
  <si>
    <t>Shoulder</t>
  </si>
  <si>
    <t>AVENUE SOFT SHOULDER</t>
  </si>
  <si>
    <t>NBA</t>
  </si>
  <si>
    <t>LATTE/LIGHT GOLD</t>
  </si>
  <si>
    <t>ROSEGOLD</t>
  </si>
  <si>
    <t>J000168729</t>
  </si>
  <si>
    <t>Cross Body</t>
  </si>
  <si>
    <t>DIAMOND CROSSBODY</t>
  </si>
  <si>
    <t>ROSE/GOLD</t>
  </si>
  <si>
    <t>CRANBERRYGOLD</t>
  </si>
  <si>
    <t>J000160146</t>
  </si>
  <si>
    <t>CZR</t>
  </si>
  <si>
    <t>CRANBERRY/GOLD</t>
  </si>
  <si>
    <t>BLACKANTIQUESILVER</t>
  </si>
  <si>
    <t>J000169188</t>
  </si>
  <si>
    <t>DIAMOND SHLDR E/W</t>
  </si>
  <si>
    <t>HUH</t>
  </si>
  <si>
    <t>BLACK/ANTIQUE SILVER</t>
  </si>
  <si>
    <t>J000170402</t>
  </si>
  <si>
    <t>ROSEANTIQUESILVER</t>
  </si>
  <si>
    <t>J000170244</t>
  </si>
  <si>
    <t>DIAMOND CHAIN TH</t>
  </si>
  <si>
    <t>JHF</t>
  </si>
  <si>
    <t>ROSE/ANTIQUE SILVER</t>
  </si>
  <si>
    <t>BLACKBAMBOOMIX</t>
  </si>
  <si>
    <t>J000170628</t>
  </si>
  <si>
    <t>DIAMOND TOTE/M</t>
  </si>
  <si>
    <t>KBF</t>
  </si>
  <si>
    <t>BLACK/BAMBOO MIX</t>
  </si>
  <si>
    <t>TANGOLD</t>
  </si>
  <si>
    <t>J000160264</t>
  </si>
  <si>
    <t>DIAMOND SOFT HOBO/S</t>
  </si>
  <si>
    <t>UWW</t>
  </si>
  <si>
    <t>TAN/GOLD</t>
  </si>
  <si>
    <t>BLACKLIGHTGOLD</t>
  </si>
  <si>
    <t>J000162114</t>
  </si>
  <si>
    <t>AVENUE MINI SHOULDER</t>
  </si>
  <si>
    <t>ATU</t>
  </si>
  <si>
    <t>BLACK/LIGHT GOLD</t>
  </si>
  <si>
    <t>BLACKWHITE</t>
  </si>
  <si>
    <t>J000165923</t>
  </si>
  <si>
    <t>Clutch</t>
  </si>
  <si>
    <t>DIAMOND BOX CLUTCH</t>
  </si>
  <si>
    <t>HQE</t>
  </si>
  <si>
    <t>BLACK/WHITE</t>
  </si>
  <si>
    <t>LATTEGOLD</t>
  </si>
  <si>
    <t>J000160988</t>
  </si>
  <si>
    <t>DIAMOND COCKTAIL</t>
  </si>
  <si>
    <t>DIO</t>
  </si>
  <si>
    <t>LATTE/GOLD</t>
  </si>
  <si>
    <t>SUNBLEACHEDYELLOWGOLD</t>
  </si>
  <si>
    <t>J000169020</t>
  </si>
  <si>
    <t>WOMENS SMALL ACCESSORIES</t>
  </si>
  <si>
    <t>Mini Bag</t>
  </si>
  <si>
    <t>DIAMOND SHLDR E/W SM</t>
  </si>
  <si>
    <t>SUNBLEACHED YELLOW/GOLD</t>
  </si>
  <si>
    <t>J000168944</t>
  </si>
  <si>
    <t>MINI DIAMOND XBODY</t>
  </si>
  <si>
    <t>GOLD</t>
  </si>
  <si>
    <t>J000165016</t>
  </si>
  <si>
    <t>WOMENS JEWELLERY</t>
  </si>
  <si>
    <t>Earrings</t>
  </si>
  <si>
    <t>JC / DIAMOND EARRING</t>
  </si>
  <si>
    <t>MFQ</t>
  </si>
  <si>
    <t>ANTIQUESILVER</t>
  </si>
  <si>
    <t>J000169168</t>
  </si>
  <si>
    <t>CZI</t>
  </si>
  <si>
    <t>ANTIQUE SILVER</t>
  </si>
  <si>
    <t>J000165017</t>
  </si>
  <si>
    <t>DIAMOND JC DROPS</t>
  </si>
  <si>
    <t>GOLDWHITECRYSTAL</t>
  </si>
  <si>
    <t>J000161931</t>
  </si>
  <si>
    <t>AURI STUDS</t>
  </si>
  <si>
    <t>JIQ</t>
  </si>
  <si>
    <t>GOLD/WHITE/CRYSTAL</t>
  </si>
  <si>
    <t>J000157859</t>
  </si>
  <si>
    <t>DIAMOND CHN HOOPS/M</t>
  </si>
  <si>
    <t>SILVER</t>
  </si>
  <si>
    <t>J000158011</t>
  </si>
  <si>
    <t>JC STAR DROP EARRING</t>
  </si>
  <si>
    <t>XYY</t>
  </si>
  <si>
    <t>GOLDWHITE</t>
  </si>
  <si>
    <t>J000158807</t>
  </si>
  <si>
    <t>PEARL HOOPS</t>
  </si>
  <si>
    <t>DXQ</t>
  </si>
  <si>
    <t>GOLD/WHITE</t>
  </si>
  <si>
    <t>J000151666</t>
  </si>
  <si>
    <t>Rings</t>
  </si>
  <si>
    <t>JC STAR RING</t>
  </si>
  <si>
    <t>MJI</t>
  </si>
  <si>
    <t>SILVERSILVER</t>
  </si>
  <si>
    <t>J000169538</t>
  </si>
  <si>
    <t>Bracelet</t>
  </si>
  <si>
    <t>FACETED HRT CUFF</t>
  </si>
  <si>
    <t>WUQ</t>
  </si>
  <si>
    <t>SILVER/SILVER</t>
  </si>
  <si>
    <t>J000169532</t>
  </si>
  <si>
    <t>FACETED HRT EARRING</t>
  </si>
  <si>
    <t>OXBLOODGOLD</t>
  </si>
  <si>
    <t>J000170603</t>
  </si>
  <si>
    <t>MENS FOOTWEAR</t>
  </si>
  <si>
    <t>Shoe</t>
  </si>
  <si>
    <t>MARLOW DIAMOND/M</t>
  </si>
  <si>
    <t>LXB</t>
  </si>
  <si>
    <t>OXBLOOD/GOLD</t>
  </si>
  <si>
    <t>OXBLOODGUNMETAL</t>
  </si>
  <si>
    <t>J000170693</t>
  </si>
  <si>
    <t>DIAMOND DERBY</t>
  </si>
  <si>
    <t>GBP</t>
  </si>
  <si>
    <t>OXBLOOD/GUNMETAL</t>
  </si>
  <si>
    <t>OAK</t>
  </si>
  <si>
    <t>J000167750</t>
  </si>
  <si>
    <t>Boot</t>
  </si>
  <si>
    <t>SAMMY/M</t>
  </si>
  <si>
    <t>SVV</t>
  </si>
  <si>
    <t>232ALVA85DGZPLATINUMICE</t>
  </si>
  <si>
    <t>J000161467</t>
  </si>
  <si>
    <t>Sandal</t>
  </si>
  <si>
    <t>ALVA 85</t>
  </si>
  <si>
    <t>DGZ</t>
  </si>
  <si>
    <t>PLATINUM ICE</t>
  </si>
  <si>
    <t>18 MONTHS</t>
  </si>
  <si>
    <t>232ALVA85SUEBLACK</t>
  </si>
  <si>
    <t>J000161466</t>
  </si>
  <si>
    <t>SUE</t>
  </si>
  <si>
    <t>BLACK</t>
  </si>
  <si>
    <t>232VENICEQYIBLACKWHITE</t>
  </si>
  <si>
    <t>J000161816</t>
  </si>
  <si>
    <t>VENICE</t>
  </si>
  <si>
    <t>QYI</t>
  </si>
  <si>
    <t>232FELICITIE75NAPBLACK</t>
  </si>
  <si>
    <t>J000162371</t>
  </si>
  <si>
    <t>FELICITIE 75</t>
  </si>
  <si>
    <t>NAP</t>
  </si>
  <si>
    <t>232FELICITIE75NAPLATTE</t>
  </si>
  <si>
    <t>J000162372</t>
  </si>
  <si>
    <t>LATTE</t>
  </si>
  <si>
    <t>232MICROCLOUDDHMBLACKSILVERSILVER</t>
  </si>
  <si>
    <t>J000162223</t>
  </si>
  <si>
    <t>MICRO CLOUD</t>
  </si>
  <si>
    <t>DHM</t>
  </si>
  <si>
    <t>BLACK/SILVER/SILVER</t>
  </si>
  <si>
    <t>232VARENNESHOULDERMNBACRANBERRYLIGHTGOLD</t>
  </si>
  <si>
    <t>J000160026</t>
  </si>
  <si>
    <t>AVENUE SHOULDER/M</t>
  </si>
  <si>
    <t>CRANBERRY/LIGHT GOLD</t>
  </si>
  <si>
    <t>232VARENNESHOULDERXSASJBLACKSILVERLIGHTGOLD</t>
  </si>
  <si>
    <t>J000162177</t>
  </si>
  <si>
    <t>AVENUE QUAD/XS</t>
  </si>
  <si>
    <t>ASJ</t>
  </si>
  <si>
    <t>BLACK/SILVER/LIGHT GOLD</t>
  </si>
  <si>
    <t>231GAIA140SATBLACK</t>
  </si>
  <si>
    <t>J000157010</t>
  </si>
  <si>
    <t>GAIA 140</t>
  </si>
  <si>
    <t>SAT</t>
  </si>
  <si>
    <t>231BONNYSHOULDERAHKDENIMLIGHTGOLD</t>
  </si>
  <si>
    <t>J000156782</t>
  </si>
  <si>
    <t>BONNY SHOULDER</t>
  </si>
  <si>
    <t>AHK</t>
  </si>
  <si>
    <t>DENIM/LIGHT GOLD</t>
  </si>
  <si>
    <t>222BING65PATCANDYPINK</t>
  </si>
  <si>
    <t>J000152926</t>
  </si>
  <si>
    <t>BING 65</t>
  </si>
  <si>
    <t>PAT</t>
  </si>
  <si>
    <t>CANDY PINK</t>
  </si>
  <si>
    <t>222AVENUEQUADXSRAOFUCHSIALIGHTGOLD</t>
  </si>
  <si>
    <t>J000152148</t>
  </si>
  <si>
    <t>RAO</t>
  </si>
  <si>
    <t>FUCHSIA/LIGHT GOLD</t>
  </si>
  <si>
    <t>ROSEROSESILVER</t>
  </si>
  <si>
    <t>J000164947</t>
  </si>
  <si>
    <t>JIY</t>
  </si>
  <si>
    <t>ROSE/ROSE/SILVER</t>
  </si>
  <si>
    <t>12 MONTHS</t>
  </si>
  <si>
    <t>221PORTFJCBVBLACK</t>
  </si>
  <si>
    <t>J000150677</t>
  </si>
  <si>
    <t>Flat</t>
  </si>
  <si>
    <t>PORT/F</t>
  </si>
  <si>
    <t>JCB</t>
  </si>
  <si>
    <t>Vietnam</t>
  </si>
  <si>
    <t>V BLACK</t>
  </si>
  <si>
    <t>221PORTFJCBVBARLEY</t>
  </si>
  <si>
    <t>J000150689</t>
  </si>
  <si>
    <t>V BARLEY</t>
  </si>
  <si>
    <t>221PORTFJCBVNEONPINK</t>
  </si>
  <si>
    <t>J000150688</t>
  </si>
  <si>
    <t>V NEON PINK</t>
  </si>
  <si>
    <t>010BING100BZZSILVER</t>
  </si>
  <si>
    <t>J000139404</t>
  </si>
  <si>
    <t>BING 100</t>
  </si>
  <si>
    <t>BZZ</t>
  </si>
  <si>
    <t>202CHARLESH65086180S618S520CAMMELLO</t>
  </si>
  <si>
    <t>J000138798</t>
  </si>
  <si>
    <t>MENS APPAREL</t>
  </si>
  <si>
    <t>Soft</t>
  </si>
  <si>
    <t>CHARLES H65086180</t>
  </si>
  <si>
    <t>S618</t>
  </si>
  <si>
    <t>S520 CAMMELLO</t>
  </si>
  <si>
    <t>232FINNIONMONKSTRAPSVVSAGE</t>
  </si>
  <si>
    <t>J000161056</t>
  </si>
  <si>
    <t>FINNION MONKSTRAP</t>
  </si>
  <si>
    <t>SAGE</t>
  </si>
  <si>
    <t>231ELINORSB65SOPBLACK</t>
  </si>
  <si>
    <t>J000157560</t>
  </si>
  <si>
    <t>ELINOR SB 65</t>
  </si>
  <si>
    <t>SOP</t>
  </si>
  <si>
    <t>24 MONTHS</t>
  </si>
  <si>
    <t>231ELINORSB65SOPCANDYPINK</t>
  </si>
  <si>
    <t>J000157371</t>
  </si>
  <si>
    <t>222AMARA45IWPFUCHSIAWHITE</t>
  </si>
  <si>
    <t>J000154679</t>
  </si>
  <si>
    <t>AMARA 45</t>
  </si>
  <si>
    <t>IWP</t>
  </si>
  <si>
    <t>FUCHSIA/WHITE</t>
  </si>
  <si>
    <t>232VARENNEMINISHLDRATUSUNFLOWERLIGHTGOLD</t>
  </si>
  <si>
    <t>J000160789</t>
  </si>
  <si>
    <t>SUNFLOWER/LIGHT GOLD</t>
  </si>
  <si>
    <t>232MARTINAAYOBALLETPINKCANDYPINKLIGHTGOLD</t>
  </si>
  <si>
    <t>J000160862</t>
  </si>
  <si>
    <t>SLG</t>
  </si>
  <si>
    <t>MARTINA</t>
  </si>
  <si>
    <t>AYO</t>
  </si>
  <si>
    <t>BALLET PINK/CANDY PINK/LIGHT GOLD</t>
  </si>
  <si>
    <t>232AZIA75TAIBALLETPINK</t>
  </si>
  <si>
    <t>J000160618</t>
  </si>
  <si>
    <t>AZIA 75</t>
  </si>
  <si>
    <t>TAI</t>
  </si>
  <si>
    <t>BALLET PINK</t>
  </si>
  <si>
    <t>232SACORA85AOBBLACKWHITE</t>
  </si>
  <si>
    <t>J000160552</t>
  </si>
  <si>
    <t>SACORA 85</t>
  </si>
  <si>
    <t>AOB</t>
  </si>
  <si>
    <t>232SACORA85UYXCHAMPAGNEWHITE</t>
  </si>
  <si>
    <t>J000160551</t>
  </si>
  <si>
    <t>UYX</t>
  </si>
  <si>
    <t>CHAMPAGNE/WHITE</t>
  </si>
  <si>
    <t>232SAEDASANDALPF125EWABLACKCRYSTAL</t>
  </si>
  <si>
    <t>J000162144</t>
  </si>
  <si>
    <t>SAEDA SANDAL/PF 125</t>
  </si>
  <si>
    <t>EWA</t>
  </si>
  <si>
    <t>232VARENNEWALLETCHAINRAMBALLETPINKLIGHTGOLD</t>
  </si>
  <si>
    <t>J000160073</t>
  </si>
  <si>
    <t>AVENUE WALLET/CHAIN</t>
  </si>
  <si>
    <t>RAM</t>
  </si>
  <si>
    <t>BALLET PINK/LIGHT GOLD</t>
  </si>
  <si>
    <t>232SAEDASANDAL100BONCASSISCASSIS</t>
  </si>
  <si>
    <t>J000162950</t>
  </si>
  <si>
    <t>SAEDA SANDAL 100</t>
  </si>
  <si>
    <t>BON</t>
  </si>
  <si>
    <t>CASSIS/CASSIS</t>
  </si>
  <si>
    <t>232BONBONBUCKETMAXIBXENATURALLIGHTGOLD</t>
  </si>
  <si>
    <t>J000161321</t>
  </si>
  <si>
    <t>BON BON BUCKET MAXI</t>
  </si>
  <si>
    <t>BXE</t>
  </si>
  <si>
    <t>NATURAL/LIGHT GOLD</t>
  </si>
  <si>
    <t>231SAEDASANDAL100EWABLACKCRYSTAL</t>
  </si>
  <si>
    <t>J000158097</t>
  </si>
  <si>
    <t>231JCSQUAREENVELOPENBABLACKLIGHTGOLD</t>
  </si>
  <si>
    <t>J000156593</t>
  </si>
  <si>
    <t>JC SQUARE ENVELOPE</t>
  </si>
  <si>
    <t>231DIAMONDSOFTHOBOSAQKSMOKYBLUEGOLD</t>
  </si>
  <si>
    <t>J000158330</t>
  </si>
  <si>
    <t>AQK</t>
  </si>
  <si>
    <t>SMOKY BLUE/GOLD</t>
  </si>
  <si>
    <t>222VERONAKOYBLACK</t>
  </si>
  <si>
    <t>J000153185</t>
  </si>
  <si>
    <t>KOY</t>
  </si>
  <si>
    <t>221ROMEFAZAVWHITECHAMPAGNE</t>
  </si>
  <si>
    <t>J000146981</t>
  </si>
  <si>
    <t>ROME/F</t>
  </si>
  <si>
    <t>AZA</t>
  </si>
  <si>
    <t>V WHITE/CHAMPAGNE</t>
  </si>
  <si>
    <t>221BONNYSATBLACK</t>
  </si>
  <si>
    <t>J000147629</t>
  </si>
  <si>
    <t>BONNY</t>
  </si>
  <si>
    <t>221JCPEARLCUFFDXQGOLDWHITE</t>
  </si>
  <si>
    <t>J000151625</t>
  </si>
  <si>
    <t>JC PEARL CUFF</t>
  </si>
  <si>
    <t>214SACARIA100WOZWHITEWHITE</t>
  </si>
  <si>
    <t>J000141383</t>
  </si>
  <si>
    <t>SACARIA 100</t>
  </si>
  <si>
    <t>WOZ</t>
  </si>
  <si>
    <t>WHITE/WHITE</t>
  </si>
  <si>
    <t>247LOVEFLATPWJBALLETPINK</t>
  </si>
  <si>
    <t>J000123561</t>
  </si>
  <si>
    <t>LOVE FLAT</t>
  </si>
  <si>
    <t>PWJ</t>
  </si>
  <si>
    <t>247ROMY85PATBLACK</t>
  </si>
  <si>
    <t>J000065646</t>
  </si>
  <si>
    <t>ROMY 85</t>
  </si>
  <si>
    <t>211DIAMONDLIGHTFNAPVBLACK</t>
  </si>
  <si>
    <t>J000141053</t>
  </si>
  <si>
    <t>DIAMOND LIGHT/F</t>
  </si>
  <si>
    <t>202BONBONVKMFUCHSIA</t>
  </si>
  <si>
    <t>J000137625</t>
  </si>
  <si>
    <t>BON BON</t>
  </si>
  <si>
    <t>VKM</t>
  </si>
  <si>
    <t>FUCHSIA</t>
  </si>
  <si>
    <t>J000165210</t>
  </si>
  <si>
    <t>ROSALIA/FLOWERS 65</t>
  </si>
  <si>
    <t>BGW</t>
  </si>
  <si>
    <t>ROSE</t>
  </si>
  <si>
    <t>J000165211</t>
  </si>
  <si>
    <t>AMITA/FLOWERS 45</t>
  </si>
  <si>
    <t>J000163729</t>
  </si>
  <si>
    <t>SAEDA SANDAL/BH 85</t>
  </si>
  <si>
    <t>ZOD</t>
  </si>
  <si>
    <t>CITRINE/CRYSTAL</t>
  </si>
  <si>
    <t>J000163404</t>
  </si>
  <si>
    <t>SAEDA 85</t>
  </si>
  <si>
    <t>DARK GREEN/CRYSTAL</t>
  </si>
  <si>
    <t>J000163602</t>
  </si>
  <si>
    <t>AVENUE QUAD</t>
  </si>
  <si>
    <t>AJN</t>
  </si>
  <si>
    <t>BOYSENBERRY/LIGHT GOLD</t>
  </si>
  <si>
    <t>J000163631</t>
  </si>
  <si>
    <t>NHO</t>
  </si>
  <si>
    <t>J000165375</t>
  </si>
  <si>
    <t>ROSE/LIGHT GOLD</t>
  </si>
  <si>
    <t>J000163625</t>
  </si>
  <si>
    <t>CAU</t>
  </si>
  <si>
    <t>J000163911</t>
  </si>
  <si>
    <t>CALLIE</t>
  </si>
  <si>
    <t>VEL</t>
  </si>
  <si>
    <t>CITRINE</t>
  </si>
  <si>
    <t>J000164046</t>
  </si>
  <si>
    <t>J000163291</t>
  </si>
  <si>
    <t>FSK</t>
  </si>
  <si>
    <t>J000166512</t>
  </si>
  <si>
    <t>BING PUMP 65</t>
  </si>
  <si>
    <t>BOYSENBERRY</t>
  </si>
  <si>
    <t>J000166509</t>
  </si>
  <si>
    <t>DIAMOND TILDA FLAT</t>
  </si>
  <si>
    <t>J000163451</t>
  </si>
  <si>
    <t>DIAMOND TILDA LOAFER</t>
  </si>
  <si>
    <t>CLF</t>
  </si>
  <si>
    <t>BISCUIT</t>
  </si>
  <si>
    <t>J000164510</t>
  </si>
  <si>
    <t>AMITA 45</t>
  </si>
  <si>
    <t>NHG</t>
  </si>
  <si>
    <t>PURPLE/PURPLE</t>
  </si>
  <si>
    <t>J000163314</t>
  </si>
  <si>
    <t>LOVE 85</t>
  </si>
  <si>
    <t>BLACK/BLACK</t>
  </si>
  <si>
    <t>J000163315</t>
  </si>
  <si>
    <t>CITRINE/GOLD</t>
  </si>
  <si>
    <t>J000164153</t>
  </si>
  <si>
    <t>AVENUE SOFT TOTE/L</t>
  </si>
  <si>
    <t>BGO</t>
  </si>
  <si>
    <t>BLACK/DARK SILVER</t>
  </si>
  <si>
    <t>J000164051</t>
  </si>
  <si>
    <t>BISCUIT/GOLD</t>
  </si>
  <si>
    <t>J000164080</t>
  </si>
  <si>
    <t>MHL</t>
  </si>
  <si>
    <t>J000166583</t>
  </si>
  <si>
    <t>DARK GREEN/GOLD</t>
  </si>
  <si>
    <t>J000164086</t>
  </si>
  <si>
    <t>CANDY PINK/GOLD</t>
  </si>
  <si>
    <t>J000164083</t>
  </si>
  <si>
    <t>IHA</t>
  </si>
  <si>
    <t>J000164182</t>
  </si>
  <si>
    <t>MNU</t>
  </si>
  <si>
    <t>CANDY PINK/ANTIQUE SILVER</t>
  </si>
  <si>
    <t>J000164197</t>
  </si>
  <si>
    <t>DIAMOND MINI SHLDR</t>
  </si>
  <si>
    <t>J000163900</t>
  </si>
  <si>
    <t>Belts</t>
  </si>
  <si>
    <t>DIAMOND CLASP BELT</t>
  </si>
  <si>
    <t>IFV</t>
  </si>
  <si>
    <t>J000165065</t>
  </si>
  <si>
    <t>AMEL 50</t>
  </si>
  <si>
    <t>PSU</t>
  </si>
  <si>
    <t>DENIM</t>
  </si>
  <si>
    <t>J000165058</t>
  </si>
  <si>
    <t>AMOS 95</t>
  </si>
  <si>
    <t>J000165399</t>
  </si>
  <si>
    <t>EVIN 65</t>
  </si>
  <si>
    <t>CJH</t>
  </si>
  <si>
    <t>BLACK/GOLD</t>
  </si>
  <si>
    <t>J000166994</t>
  </si>
  <si>
    <t>VINCA 95</t>
  </si>
  <si>
    <t>BDJ</t>
  </si>
  <si>
    <t>GOLD/GOLD</t>
  </si>
  <si>
    <t>J000163603</t>
  </si>
  <si>
    <t>CQO</t>
  </si>
  <si>
    <t>NAVY/SKY/LIGHT GOLD</t>
  </si>
  <si>
    <t>J000163604</t>
  </si>
  <si>
    <t>BLACK/LATTE/DARK SILVER</t>
  </si>
  <si>
    <t>J000163633</t>
  </si>
  <si>
    <t>CZP</t>
  </si>
  <si>
    <t>BLACK/WHITE/NEUTRAL/LIGHT GOLD</t>
  </si>
  <si>
    <t>J000163640</t>
  </si>
  <si>
    <t>AVENUE S TOTE</t>
  </si>
  <si>
    <t>J000164118</t>
  </si>
  <si>
    <t>FUCHSIA/PAPRIKA</t>
  </si>
  <si>
    <t>J000164187</t>
  </si>
  <si>
    <t>AVENUE SLIM SHOULDER</t>
  </si>
  <si>
    <t>J000164031</t>
  </si>
  <si>
    <t>AVENUE POUCH</t>
  </si>
  <si>
    <t>BLACK/WHITE/NEUTRAL</t>
  </si>
  <si>
    <t>J000165675</t>
  </si>
  <si>
    <t>PHQ</t>
  </si>
  <si>
    <t>X WHITE/BLACK</t>
  </si>
  <si>
    <t>J000163595</t>
  </si>
  <si>
    <t>AVENUE CLUTCH</t>
  </si>
  <si>
    <t>ICE BLUE/LIGHT GOLD</t>
  </si>
  <si>
    <t>J000164185</t>
  </si>
  <si>
    <t>J000163986</t>
  </si>
  <si>
    <t>CALLIE SHOULDER</t>
  </si>
  <si>
    <t>TLK</t>
  </si>
  <si>
    <t>BLACK/SILVER</t>
  </si>
  <si>
    <t>J000166434</t>
  </si>
  <si>
    <t>JXF</t>
  </si>
  <si>
    <t>PAPRIKA/CANDY PINK MIX</t>
  </si>
  <si>
    <t>J000166433</t>
  </si>
  <si>
    <t>SKY/SKY MIX</t>
  </si>
  <si>
    <t>232FLORENTMQYAXSILVERWHITE</t>
  </si>
  <si>
    <t>J000161186</t>
  </si>
  <si>
    <t>FLORENT/M</t>
  </si>
  <si>
    <t>QYA</t>
  </si>
  <si>
    <t>X SILVER/WHITE</t>
  </si>
  <si>
    <t>231FOXLEYMPQTBLACKCRYSTAL</t>
  </si>
  <si>
    <t>J000157842</t>
  </si>
  <si>
    <t>FOXLEY/M</t>
  </si>
  <si>
    <t>PQT</t>
  </si>
  <si>
    <t>J000164636</t>
  </si>
  <si>
    <t>GBX</t>
  </si>
  <si>
    <t>MOCHA/GUNMETAL</t>
  </si>
  <si>
    <t>J000167023</t>
  </si>
  <si>
    <t>BLACK/GUNMETAL</t>
  </si>
  <si>
    <t>J000164952</t>
  </si>
  <si>
    <t>MENS BAGS</t>
  </si>
  <si>
    <t>N/S TOTE/M MEN</t>
  </si>
  <si>
    <t>DJN</t>
  </si>
  <si>
    <t>BLACK/WHITE/GUNMETAL</t>
  </si>
  <si>
    <t>J000164953</t>
  </si>
  <si>
    <t>MINI N/S TOTE - M</t>
  </si>
  <si>
    <t>J000164951</t>
  </si>
  <si>
    <t>Backpack</t>
  </si>
  <si>
    <t>JOSHU</t>
  </si>
  <si>
    <t>J000161980</t>
  </si>
  <si>
    <t>QYE</t>
  </si>
  <si>
    <t>V WHITE/SMOKY BLUE</t>
  </si>
  <si>
    <t>J000161982</t>
  </si>
  <si>
    <t>V WHITE/FUCHSIA</t>
  </si>
  <si>
    <t>J000161183</t>
  </si>
  <si>
    <t>LMX</t>
  </si>
  <si>
    <t>X WHITE/PEACOCK MIX</t>
  </si>
  <si>
    <t>J000156407</t>
  </si>
  <si>
    <t>JCXTIMBERLAND 6"/F</t>
  </si>
  <si>
    <t>TJCG</t>
  </si>
  <si>
    <t>Portugal</t>
  </si>
  <si>
    <t>WHEAT/GOLD</t>
  </si>
  <si>
    <t>J000156408</t>
  </si>
  <si>
    <t>TNCY</t>
  </si>
  <si>
    <t>J000153605</t>
  </si>
  <si>
    <t>J000156412</t>
  </si>
  <si>
    <t>JCXTIMBERLAND HRNSS</t>
  </si>
  <si>
    <t>TPAT</t>
  </si>
  <si>
    <t>J000156410</t>
  </si>
  <si>
    <t>JCXTIMBERLAND 8"/F</t>
  </si>
  <si>
    <t>TVEL</t>
  </si>
  <si>
    <t>HOT PINK</t>
  </si>
  <si>
    <t>J000127051</t>
  </si>
  <si>
    <t>J000156244</t>
  </si>
  <si>
    <t>WOMENS APPAREL</t>
  </si>
  <si>
    <t>Beach</t>
  </si>
  <si>
    <t>KOSMA</t>
  </si>
  <si>
    <t>B050</t>
  </si>
  <si>
    <t>S200 BLACK/BLACK</t>
  </si>
  <si>
    <t>30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</si>
</sst>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[$€-2]\ * #,##0.00_);_([$€-2]\ * \(#,##0.00\);_([$€-2]\ * &quot;-&quot;??_);_(@_)"/>
    <numFmt numFmtId="168" formatCode="_-[$£-809]* #,##0.00_-;\-[$£-809]* #,##0.00_-;_-[$£-809]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(Body)"/>
    </font>
    <font>
      <b/>
      <sz val="12"/>
      <color rgb="FFFF0000"/>
      <name val="Calibri (Body)"/>
    </font>
    <font>
      <sz val="12"/>
      <color theme="1"/>
      <name val="Calibri (Body)"/>
    </font>
    <font>
      <sz val="12"/>
      <color theme="0"/>
      <name val="Calibri (Body)"/>
    </font>
    <font>
      <sz val="12"/>
      <color rgb="FFFF0000"/>
      <name val="Calibri (Body)"/>
    </font>
    <font>
      <sz val="12"/>
      <color theme="2"/>
      <name val="Calibri (Body)"/>
    </font>
    <font>
      <sz val="12"/>
      <color theme="0" tint="-4.9989318521683403E-2"/>
      <name val="Calibri (Body)"/>
    </font>
    <font>
      <b/>
      <sz val="12"/>
      <color rgb="FF000000"/>
      <name val="Calibri"/>
      <family val="2"/>
      <scheme val="minor"/>
    </font>
    <font>
      <b/>
      <sz val="12"/>
      <color rgb="FF2440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0" borderId="1" xfId="1" applyNumberFormat="1" applyFont="1" applyFill="1" applyBorder="1" applyAlignment="1">
      <alignment horizontal="center" vertical="center"/>
    </xf>
    <xf numFmtId="168" fontId="4" fillId="0" borderId="0" xfId="2" applyNumberFormat="1" applyFont="1" applyAlignment="1">
      <alignment horizontal="center" vertical="center"/>
    </xf>
    <xf numFmtId="168" fontId="4" fillId="0" borderId="1" xfId="2" applyNumberFormat="1" applyFont="1" applyFill="1" applyBorder="1" applyAlignment="1">
      <alignment horizontal="center" vertical="center"/>
    </xf>
    <xf numFmtId="168" fontId="2" fillId="5" borderId="1" xfId="2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Normal 17" xfId="3" xr:uid="{99E49EB8-16AC-4B06-B892-37649B2CC530}"/>
    <cellStyle name="Normal 3 2 2" xfId="4" xr:uid="{F9C6F8ED-2040-41C8-9746-AD16BBC9F8EB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6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14</xdr:row>
      <xdr:rowOff>180119</xdr:rowOff>
    </xdr:from>
    <xdr:to>
      <xdr:col>0</xdr:col>
      <xdr:colOff>1320800</xdr:colOff>
      <xdr:row>14</xdr:row>
      <xdr:rowOff>797781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A0BD12-3CFB-4209-BB92-FBC93CB7D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1359314"/>
          <a:ext cx="994410" cy="400492"/>
        </a:xfrm>
        <a:prstGeom prst="rect">
          <a:avLst/>
        </a:prstGeom>
      </xdr:spPr>
    </xdr:pic>
    <xdr:clientData/>
  </xdr:twoCellAnchor>
  <xdr:twoCellAnchor>
    <xdr:from>
      <xdr:col>0</xdr:col>
      <xdr:colOff>120651</xdr:colOff>
      <xdr:row>15</xdr:row>
      <xdr:rowOff>197272</xdr:rowOff>
    </xdr:from>
    <xdr:to>
      <xdr:col>0</xdr:col>
      <xdr:colOff>1320801</xdr:colOff>
      <xdr:row>15</xdr:row>
      <xdr:rowOff>780632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D4C973-1E64-4AEE-9046-B28BAF739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6" y="1961302"/>
          <a:ext cx="994410" cy="385240"/>
        </a:xfrm>
        <a:prstGeom prst="rect">
          <a:avLst/>
        </a:prstGeom>
      </xdr:spPr>
    </xdr:pic>
    <xdr:clientData/>
  </xdr:twoCellAnchor>
  <xdr:twoCellAnchor>
    <xdr:from>
      <xdr:col>0</xdr:col>
      <xdr:colOff>120651</xdr:colOff>
      <xdr:row>16</xdr:row>
      <xdr:rowOff>225561</xdr:rowOff>
    </xdr:from>
    <xdr:to>
      <xdr:col>0</xdr:col>
      <xdr:colOff>1320801</xdr:colOff>
      <xdr:row>16</xdr:row>
      <xdr:rowOff>752348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AEB01F-6B25-4A4E-9D37-0F1DBA922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6" y="2568711"/>
          <a:ext cx="994410" cy="353432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17</xdr:row>
      <xdr:rowOff>228364</xdr:rowOff>
    </xdr:from>
    <xdr:to>
      <xdr:col>0</xdr:col>
      <xdr:colOff>1320800</xdr:colOff>
      <xdr:row>17</xdr:row>
      <xdr:rowOff>749547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AFEC57-2A3D-460B-85CA-40A23B40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3152539"/>
          <a:ext cx="994410" cy="355448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18</xdr:row>
      <xdr:rowOff>111125</xdr:rowOff>
    </xdr:from>
    <xdr:to>
      <xdr:col>0</xdr:col>
      <xdr:colOff>886697</xdr:colOff>
      <xdr:row>18</xdr:row>
      <xdr:rowOff>873125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43E380-B1FD-4D08-B259-D26F1769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3616325"/>
          <a:ext cx="762871" cy="4667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19</xdr:row>
      <xdr:rowOff>111125</xdr:rowOff>
    </xdr:from>
    <xdr:to>
      <xdr:col>0</xdr:col>
      <xdr:colOff>856419</xdr:colOff>
      <xdr:row>19</xdr:row>
      <xdr:rowOff>873125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5913AD-5289-44F0-AB13-47D5DD74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4197350"/>
          <a:ext cx="734499" cy="4667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20</xdr:row>
      <xdr:rowOff>111125</xdr:rowOff>
    </xdr:from>
    <xdr:to>
      <xdr:col>0</xdr:col>
      <xdr:colOff>867835</xdr:colOff>
      <xdr:row>20</xdr:row>
      <xdr:rowOff>873125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2C16C0-0628-4732-9026-88D3C473E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4778375"/>
          <a:ext cx="740200" cy="4667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21</xdr:row>
      <xdr:rowOff>111125</xdr:rowOff>
    </xdr:from>
    <xdr:to>
      <xdr:col>0</xdr:col>
      <xdr:colOff>894889</xdr:colOff>
      <xdr:row>21</xdr:row>
      <xdr:rowOff>873125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86162AF-1C88-4EA7-95CD-81BB2179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5359400"/>
          <a:ext cx="772969" cy="4667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22</xdr:row>
      <xdr:rowOff>111125</xdr:rowOff>
    </xdr:from>
    <xdr:to>
      <xdr:col>0</xdr:col>
      <xdr:colOff>831606</xdr:colOff>
      <xdr:row>22</xdr:row>
      <xdr:rowOff>873125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5098C73-6D37-42A6-85D8-D9B7CFECA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5940425"/>
          <a:ext cx="703971" cy="4667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23</xdr:row>
      <xdr:rowOff>114300</xdr:rowOff>
    </xdr:from>
    <xdr:to>
      <xdr:col>0</xdr:col>
      <xdr:colOff>1179557</xdr:colOff>
      <xdr:row>23</xdr:row>
      <xdr:rowOff>876300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83E9617-0CB3-418B-AC7A-D89C2F1F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6524625"/>
          <a:ext cx="987152" cy="466725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24</xdr:row>
      <xdr:rowOff>117475</xdr:rowOff>
    </xdr:from>
    <xdr:to>
      <xdr:col>0</xdr:col>
      <xdr:colOff>674263</xdr:colOff>
      <xdr:row>24</xdr:row>
      <xdr:rowOff>879475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5675E8-17E9-47B9-ABF0-794FD6CF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7108825"/>
          <a:ext cx="544722" cy="4667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25</xdr:row>
      <xdr:rowOff>117475</xdr:rowOff>
    </xdr:from>
    <xdr:to>
      <xdr:col>0</xdr:col>
      <xdr:colOff>1207951</xdr:colOff>
      <xdr:row>25</xdr:row>
      <xdr:rowOff>879475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62340DB-351E-449F-A404-A3C6647A3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7689850"/>
          <a:ext cx="985066" cy="4667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26</xdr:row>
      <xdr:rowOff>117475</xdr:rowOff>
    </xdr:from>
    <xdr:to>
      <xdr:col>0</xdr:col>
      <xdr:colOff>778585</xdr:colOff>
      <xdr:row>26</xdr:row>
      <xdr:rowOff>879475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187F3A2-BB80-48CC-A93C-C2C845AB2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8270875"/>
          <a:ext cx="656665" cy="466725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27</xdr:row>
      <xdr:rowOff>120650</xdr:rowOff>
    </xdr:from>
    <xdr:to>
      <xdr:col>0</xdr:col>
      <xdr:colOff>769261</xdr:colOff>
      <xdr:row>27</xdr:row>
      <xdr:rowOff>882650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FA4590F-BA30-4E97-9941-59D7F060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8856980"/>
          <a:ext cx="645435" cy="4572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28</xdr:row>
      <xdr:rowOff>120650</xdr:rowOff>
    </xdr:from>
    <xdr:to>
      <xdr:col>0</xdr:col>
      <xdr:colOff>1111687</xdr:colOff>
      <xdr:row>28</xdr:row>
      <xdr:rowOff>882650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A25C5B0-50F2-40A1-9E1A-D982EE50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9438005"/>
          <a:ext cx="987862" cy="457200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29</xdr:row>
      <xdr:rowOff>120650</xdr:rowOff>
    </xdr:from>
    <xdr:to>
      <xdr:col>0</xdr:col>
      <xdr:colOff>769389</xdr:colOff>
      <xdr:row>29</xdr:row>
      <xdr:rowOff>882650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7C0C2B3-095D-4184-A2B5-313C1C52D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10019030"/>
          <a:ext cx="645563" cy="4572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30</xdr:row>
      <xdr:rowOff>120650</xdr:rowOff>
    </xdr:from>
    <xdr:to>
      <xdr:col>0</xdr:col>
      <xdr:colOff>648941</xdr:colOff>
      <xdr:row>30</xdr:row>
      <xdr:rowOff>882650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9B7A4F0-60A3-42B8-9FFC-390D9C37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10600055"/>
          <a:ext cx="523211" cy="457200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31</xdr:row>
      <xdr:rowOff>148233</xdr:rowOff>
    </xdr:from>
    <xdr:to>
      <xdr:col>0</xdr:col>
      <xdr:colOff>1320800</xdr:colOff>
      <xdr:row>31</xdr:row>
      <xdr:rowOff>855044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83A4E0D-8B52-41DD-A011-21AD0351C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11204853"/>
          <a:ext cx="994410" cy="436301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32</xdr:row>
      <xdr:rowOff>130175</xdr:rowOff>
    </xdr:from>
    <xdr:to>
      <xdr:col>0</xdr:col>
      <xdr:colOff>1246231</xdr:colOff>
      <xdr:row>32</xdr:row>
      <xdr:rowOff>892175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6B3097D-930C-4AB1-83C6-5ED4C42A4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11773535"/>
          <a:ext cx="985245" cy="447675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33</xdr:row>
      <xdr:rowOff>242342</xdr:rowOff>
    </xdr:from>
    <xdr:to>
      <xdr:col>0</xdr:col>
      <xdr:colOff>1320800</xdr:colOff>
      <xdr:row>33</xdr:row>
      <xdr:rowOff>792692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573249F-E35B-4DC6-B32C-BFF946B51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12466727"/>
          <a:ext cx="994410" cy="335085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34</xdr:row>
      <xdr:rowOff>136525</xdr:rowOff>
    </xdr:from>
    <xdr:to>
      <xdr:col>0</xdr:col>
      <xdr:colOff>902477</xdr:colOff>
      <xdr:row>34</xdr:row>
      <xdr:rowOff>898525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13D20A1-E30D-4522-9696-1D488127F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12934315"/>
          <a:ext cx="772936" cy="4476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35</xdr:row>
      <xdr:rowOff>136525</xdr:rowOff>
    </xdr:from>
    <xdr:to>
      <xdr:col>0</xdr:col>
      <xdr:colOff>1114395</xdr:colOff>
      <xdr:row>35</xdr:row>
      <xdr:rowOff>898525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6B90AD6-38D2-4621-9F1A-837EF437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13515340"/>
          <a:ext cx="990570" cy="4476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36</xdr:row>
      <xdr:rowOff>136525</xdr:rowOff>
    </xdr:from>
    <xdr:to>
      <xdr:col>0</xdr:col>
      <xdr:colOff>978646</xdr:colOff>
      <xdr:row>36</xdr:row>
      <xdr:rowOff>898525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989E49D-FE54-4923-B451-0D6EEA82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14096365"/>
          <a:ext cx="849106" cy="4476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37</xdr:row>
      <xdr:rowOff>136525</xdr:rowOff>
    </xdr:from>
    <xdr:to>
      <xdr:col>0</xdr:col>
      <xdr:colOff>850832</xdr:colOff>
      <xdr:row>37</xdr:row>
      <xdr:rowOff>898525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3DE4A13-CB20-4B86-A1C6-6A7158D3F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14677390"/>
          <a:ext cx="728912" cy="4476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38</xdr:row>
      <xdr:rowOff>136525</xdr:rowOff>
    </xdr:from>
    <xdr:to>
      <xdr:col>0</xdr:col>
      <xdr:colOff>463636</xdr:colOff>
      <xdr:row>38</xdr:row>
      <xdr:rowOff>898525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5531B78-8D63-47FB-A29F-CFEC315E0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15258415"/>
          <a:ext cx="339811" cy="447675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39</xdr:row>
      <xdr:rowOff>152251</xdr:rowOff>
    </xdr:from>
    <xdr:to>
      <xdr:col>0</xdr:col>
      <xdr:colOff>1320800</xdr:colOff>
      <xdr:row>39</xdr:row>
      <xdr:rowOff>882823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E31075D-3336-49B4-BEB9-92DBF78B0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15858976"/>
          <a:ext cx="994410" cy="427677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40</xdr:row>
      <xdr:rowOff>136525</xdr:rowOff>
    </xdr:from>
    <xdr:to>
      <xdr:col>0</xdr:col>
      <xdr:colOff>1111905</xdr:colOff>
      <xdr:row>40</xdr:row>
      <xdr:rowOff>898525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F64BF26-D0E7-446A-95F1-5FE45A3A2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16420465"/>
          <a:ext cx="988080" cy="447675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41</xdr:row>
      <xdr:rowOff>136525</xdr:rowOff>
    </xdr:from>
    <xdr:to>
      <xdr:col>0</xdr:col>
      <xdr:colOff>485347</xdr:colOff>
      <xdr:row>41</xdr:row>
      <xdr:rowOff>898525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3DC2133-E581-4937-8A5A-7A8E5204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17001490"/>
          <a:ext cx="357711" cy="447675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42</xdr:row>
      <xdr:rowOff>136525</xdr:rowOff>
    </xdr:from>
    <xdr:to>
      <xdr:col>0</xdr:col>
      <xdr:colOff>793649</xdr:colOff>
      <xdr:row>42</xdr:row>
      <xdr:rowOff>898525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0D15A8C-EC43-4FCB-9779-49E350D4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17582515"/>
          <a:ext cx="666013" cy="447675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43</xdr:row>
      <xdr:rowOff>136525</xdr:rowOff>
    </xdr:from>
    <xdr:to>
      <xdr:col>0</xdr:col>
      <xdr:colOff>1238149</xdr:colOff>
      <xdr:row>43</xdr:row>
      <xdr:rowOff>898525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D89D86D-6B70-47E1-8E08-26660B1D0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18163540"/>
          <a:ext cx="992403" cy="447675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44</xdr:row>
      <xdr:rowOff>136525</xdr:rowOff>
    </xdr:from>
    <xdr:to>
      <xdr:col>0</xdr:col>
      <xdr:colOff>1084289</xdr:colOff>
      <xdr:row>44</xdr:row>
      <xdr:rowOff>898525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225E75F-AB16-4017-AF83-A8E965CC6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18744565"/>
          <a:ext cx="962368" cy="4476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45</xdr:row>
      <xdr:rowOff>136525</xdr:rowOff>
    </xdr:from>
    <xdr:to>
      <xdr:col>0</xdr:col>
      <xdr:colOff>846685</xdr:colOff>
      <xdr:row>45</xdr:row>
      <xdr:rowOff>898525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5708D76-E8BA-4364-B05E-598E74D1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19325590"/>
          <a:ext cx="722860" cy="447675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46</xdr:row>
      <xdr:rowOff>268610</xdr:rowOff>
    </xdr:from>
    <xdr:to>
      <xdr:col>0</xdr:col>
      <xdr:colOff>1320800</xdr:colOff>
      <xdr:row>46</xdr:row>
      <xdr:rowOff>766420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CB5DEB0-CE1F-48E2-8005-AFE782CA3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20042510"/>
          <a:ext cx="994410" cy="309215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47</xdr:row>
      <xdr:rowOff>269652</xdr:rowOff>
    </xdr:from>
    <xdr:to>
      <xdr:col>0</xdr:col>
      <xdr:colOff>1320800</xdr:colOff>
      <xdr:row>47</xdr:row>
      <xdr:rowOff>765418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B9C7593-EBD6-4BAA-A199-8948CE21B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20624577"/>
          <a:ext cx="994410" cy="314791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48</xdr:row>
      <xdr:rowOff>136525</xdr:rowOff>
    </xdr:from>
    <xdr:to>
      <xdr:col>0</xdr:col>
      <xdr:colOff>1134079</xdr:colOff>
      <xdr:row>48</xdr:row>
      <xdr:rowOff>898525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57DE4D7-EAE6-47CB-9128-7932246DC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21068665"/>
          <a:ext cx="987393" cy="447675"/>
        </a:xfrm>
        <a:prstGeom prst="rect">
          <a:avLst/>
        </a:prstGeom>
      </xdr:spPr>
    </xdr:pic>
    <xdr:clientData/>
  </xdr:twoCellAnchor>
  <xdr:twoCellAnchor>
    <xdr:from>
      <xdr:col>0</xdr:col>
      <xdr:colOff>164646</xdr:colOff>
      <xdr:row>49</xdr:row>
      <xdr:rowOff>98173</xdr:rowOff>
    </xdr:from>
    <xdr:to>
      <xdr:col>0</xdr:col>
      <xdr:colOff>1079257</xdr:colOff>
      <xdr:row>49</xdr:row>
      <xdr:rowOff>860173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C479283-1CD2-42C7-B87C-DB82CFFC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456" y="21611338"/>
          <a:ext cx="914611" cy="485775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154214</xdr:colOff>
      <xdr:row>50</xdr:row>
      <xdr:rowOff>64608</xdr:rowOff>
    </xdr:from>
    <xdr:to>
      <xdr:col>0</xdr:col>
      <xdr:colOff>1128522</xdr:colOff>
      <xdr:row>50</xdr:row>
      <xdr:rowOff>898071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78F8698-2092-4DDB-98DF-F1FDF691F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4" y="22158798"/>
          <a:ext cx="960973" cy="519138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143329</xdr:colOff>
      <xdr:row>51</xdr:row>
      <xdr:rowOff>259192</xdr:rowOff>
    </xdr:from>
    <xdr:to>
      <xdr:col>0</xdr:col>
      <xdr:colOff>1189661</xdr:colOff>
      <xdr:row>51</xdr:row>
      <xdr:rowOff>757546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6645FE9-6320-475F-B210-6909E62E8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424" y="22936312"/>
          <a:ext cx="973942" cy="326904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196850</xdr:colOff>
      <xdr:row>53</xdr:row>
      <xdr:rowOff>108015</xdr:rowOff>
    </xdr:from>
    <xdr:to>
      <xdr:col>0</xdr:col>
      <xdr:colOff>1173389</xdr:colOff>
      <xdr:row>53</xdr:row>
      <xdr:rowOff>775827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673DEED-8AB4-45AE-9C9E-6FC9B64D8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755" y="23947185"/>
          <a:ext cx="915579" cy="473502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197757</xdr:colOff>
      <xdr:row>52</xdr:row>
      <xdr:rowOff>109512</xdr:rowOff>
    </xdr:from>
    <xdr:to>
      <xdr:col>0</xdr:col>
      <xdr:colOff>1250086</xdr:colOff>
      <xdr:row>52</xdr:row>
      <xdr:rowOff>793728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240F471-D879-4D91-98FE-32DCC2FC3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662" y="23367657"/>
          <a:ext cx="915169" cy="474666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170543</xdr:colOff>
      <xdr:row>54</xdr:row>
      <xdr:rowOff>167116</xdr:rowOff>
    </xdr:from>
    <xdr:to>
      <xdr:col>0</xdr:col>
      <xdr:colOff>1114112</xdr:colOff>
      <xdr:row>54</xdr:row>
      <xdr:rowOff>809780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C4807A8-E2C3-4A48-8EAF-D3F8F72ED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353" y="24593026"/>
          <a:ext cx="941664" cy="412159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120650</xdr:colOff>
      <xdr:row>56</xdr:row>
      <xdr:rowOff>91299</xdr:rowOff>
    </xdr:from>
    <xdr:to>
      <xdr:col>0</xdr:col>
      <xdr:colOff>1320800</xdr:colOff>
      <xdr:row>56</xdr:row>
      <xdr:rowOff>803080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C910752-F8B9-4598-943E-4E89F75C3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25679259"/>
          <a:ext cx="994410" cy="488896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67236</xdr:colOff>
      <xdr:row>55</xdr:row>
      <xdr:rowOff>168088</xdr:rowOff>
    </xdr:from>
    <xdr:to>
      <xdr:col>0</xdr:col>
      <xdr:colOff>1105903</xdr:colOff>
      <xdr:row>55</xdr:row>
      <xdr:rowOff>826060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DCC687C-768C-4645-8FBB-FF6CD1C3E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31" y="25175023"/>
          <a:ext cx="1040572" cy="41222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215900</xdr:colOff>
      <xdr:row>57</xdr:row>
      <xdr:rowOff>70959</xdr:rowOff>
    </xdr:from>
    <xdr:to>
      <xdr:col>0</xdr:col>
      <xdr:colOff>902962</xdr:colOff>
      <xdr:row>57</xdr:row>
      <xdr:rowOff>832959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4432CF5-9369-4C12-81F6-6486F924E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" y="26234229"/>
          <a:ext cx="687062" cy="514350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120650</xdr:colOff>
      <xdr:row>58</xdr:row>
      <xdr:rowOff>39209</xdr:rowOff>
    </xdr:from>
    <xdr:to>
      <xdr:col>0</xdr:col>
      <xdr:colOff>688214</xdr:colOff>
      <xdr:row>58</xdr:row>
      <xdr:rowOff>801209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A903521-CF03-44DD-A22B-F2CFF4AD9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26785409"/>
          <a:ext cx="565659" cy="542925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120650</xdr:colOff>
      <xdr:row>59</xdr:row>
      <xdr:rowOff>124512</xdr:rowOff>
    </xdr:from>
    <xdr:to>
      <xdr:col>0</xdr:col>
      <xdr:colOff>1320800</xdr:colOff>
      <xdr:row>59</xdr:row>
      <xdr:rowOff>776227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2FDD9000-B36F-42C8-9D0C-71BA7FB3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27453642"/>
          <a:ext cx="994410" cy="453595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123825</xdr:colOff>
      <xdr:row>60</xdr:row>
      <xdr:rowOff>70959</xdr:rowOff>
    </xdr:from>
    <xdr:to>
      <xdr:col>0</xdr:col>
      <xdr:colOff>944591</xdr:colOff>
      <xdr:row>60</xdr:row>
      <xdr:rowOff>832959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EEE99EA-E6B1-4521-AA68-ED8ACEDC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27977304"/>
          <a:ext cx="816956" cy="514350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127000</xdr:colOff>
      <xdr:row>61</xdr:row>
      <xdr:rowOff>95250</xdr:rowOff>
    </xdr:from>
    <xdr:to>
      <xdr:col>0</xdr:col>
      <xdr:colOff>613000</xdr:colOff>
      <xdr:row>61</xdr:row>
      <xdr:rowOff>857250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91A0DE1-7B50-4397-BF7B-30E8D980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810" y="28580715"/>
          <a:ext cx="482190" cy="485775"/>
        </a:xfrm>
        <a:prstGeom prst="rect">
          <a:avLst/>
        </a:prstGeom>
      </xdr:spPr>
    </xdr:pic>
    <xdr:clientData/>
  </xdr:twoCellAnchor>
  <xdr:twoCellAnchor>
    <xdr:from>
      <xdr:col>0</xdr:col>
      <xdr:colOff>120651</xdr:colOff>
      <xdr:row>62</xdr:row>
      <xdr:rowOff>200836</xdr:rowOff>
    </xdr:from>
    <xdr:to>
      <xdr:col>0</xdr:col>
      <xdr:colOff>1320801</xdr:colOff>
      <xdr:row>62</xdr:row>
      <xdr:rowOff>696743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F22B603-CAF9-4B90-84A3-7F4D56092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6" y="29273041"/>
          <a:ext cx="994410" cy="381607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120651</xdr:colOff>
      <xdr:row>63</xdr:row>
      <xdr:rowOff>190617</xdr:rowOff>
    </xdr:from>
    <xdr:to>
      <xdr:col>0</xdr:col>
      <xdr:colOff>1320801</xdr:colOff>
      <xdr:row>63</xdr:row>
      <xdr:rowOff>700582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F164C8B-1EFD-4996-82D3-60E359A23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6" y="29841942"/>
          <a:ext cx="994410" cy="389950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120650</xdr:colOff>
      <xdr:row>64</xdr:row>
      <xdr:rowOff>163480</xdr:rowOff>
    </xdr:from>
    <xdr:to>
      <xdr:col>0</xdr:col>
      <xdr:colOff>1320800</xdr:colOff>
      <xdr:row>64</xdr:row>
      <xdr:rowOff>734130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7F5597B-6F0A-462B-A095-C909CF414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30397735"/>
          <a:ext cx="994410" cy="418250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120650</xdr:colOff>
      <xdr:row>65</xdr:row>
      <xdr:rowOff>107968</xdr:rowOff>
    </xdr:from>
    <xdr:to>
      <xdr:col>0</xdr:col>
      <xdr:colOff>1320800</xdr:colOff>
      <xdr:row>65</xdr:row>
      <xdr:rowOff>776944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274B1D1-A92C-4D13-8E41-4126F8ACF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30919438"/>
          <a:ext cx="994410" cy="474666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123826</xdr:colOff>
      <xdr:row>66</xdr:row>
      <xdr:rowOff>48734</xdr:rowOff>
    </xdr:from>
    <xdr:to>
      <xdr:col>0</xdr:col>
      <xdr:colOff>895233</xdr:colOff>
      <xdr:row>66</xdr:row>
      <xdr:rowOff>810734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D0E50BC-3B4F-4B21-980C-2973F00C5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31445039"/>
          <a:ext cx="773312" cy="533400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120650</xdr:colOff>
      <xdr:row>67</xdr:row>
      <xdr:rowOff>242825</xdr:rowOff>
    </xdr:from>
    <xdr:to>
      <xdr:col>0</xdr:col>
      <xdr:colOff>1320800</xdr:colOff>
      <xdr:row>67</xdr:row>
      <xdr:rowOff>728722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4B3614B-56A5-41DC-AE49-C77F3A03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32222060"/>
          <a:ext cx="994410" cy="331592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120650</xdr:colOff>
      <xdr:row>68</xdr:row>
      <xdr:rowOff>34447</xdr:rowOff>
    </xdr:from>
    <xdr:to>
      <xdr:col>0</xdr:col>
      <xdr:colOff>1320800</xdr:colOff>
      <xdr:row>68</xdr:row>
      <xdr:rowOff>720219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FFA0EE34-2ADC-4599-A107-749090446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32590897"/>
          <a:ext cx="994410" cy="542897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120650</xdr:colOff>
      <xdr:row>69</xdr:row>
      <xdr:rowOff>52207</xdr:rowOff>
    </xdr:from>
    <xdr:to>
      <xdr:col>0</xdr:col>
      <xdr:colOff>1320800</xdr:colOff>
      <xdr:row>69</xdr:row>
      <xdr:rowOff>696084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6125BCF-5DFF-4888-992E-2A75E3616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33193492"/>
          <a:ext cx="994410" cy="527672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120650</xdr:colOff>
      <xdr:row>70</xdr:row>
      <xdr:rowOff>191597</xdr:rowOff>
    </xdr:from>
    <xdr:to>
      <xdr:col>0</xdr:col>
      <xdr:colOff>1320800</xdr:colOff>
      <xdr:row>70</xdr:row>
      <xdr:rowOff>718684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4DEC949-7F53-4BA1-9954-A1431DB3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33910097"/>
          <a:ext cx="994410" cy="391832"/>
        </a:xfrm>
        <a:prstGeom prst="rect">
          <a:avLst/>
        </a:prstGeom>
        <a:ln>
          <a:noFill/>
        </a:ln>
      </xdr:spPr>
    </xdr:pic>
    <xdr:clientData fLocksWithSheet="0"/>
  </xdr:twoCellAnchor>
  <xdr:twoCellAnchor>
    <xdr:from>
      <xdr:col>0</xdr:col>
      <xdr:colOff>108857</xdr:colOff>
      <xdr:row>71</xdr:row>
      <xdr:rowOff>112033</xdr:rowOff>
    </xdr:from>
    <xdr:to>
      <xdr:col>0</xdr:col>
      <xdr:colOff>694340</xdr:colOff>
      <xdr:row>71</xdr:row>
      <xdr:rowOff>911679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45A05BA4-BB0A-4178-BE48-5FC0D2E17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52" y="34411558"/>
          <a:ext cx="589293" cy="466271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72</xdr:row>
      <xdr:rowOff>155816</xdr:rowOff>
    </xdr:from>
    <xdr:to>
      <xdr:col>0</xdr:col>
      <xdr:colOff>1323975</xdr:colOff>
      <xdr:row>72</xdr:row>
      <xdr:rowOff>764162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512D276-E8F7-4836-84B2-DBB91970B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35036366"/>
          <a:ext cx="986790" cy="427371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123826</xdr:colOff>
      <xdr:row>73</xdr:row>
      <xdr:rowOff>67784</xdr:rowOff>
    </xdr:from>
    <xdr:to>
      <xdr:col>0</xdr:col>
      <xdr:colOff>1075919</xdr:colOff>
      <xdr:row>73</xdr:row>
      <xdr:rowOff>829784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EB1B35D9-EF52-410B-873E-EE389EFE5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35527454"/>
          <a:ext cx="952093" cy="5143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123825</xdr:colOff>
      <xdr:row>74</xdr:row>
      <xdr:rowOff>67784</xdr:rowOff>
    </xdr:from>
    <xdr:to>
      <xdr:col>0</xdr:col>
      <xdr:colOff>1040141</xdr:colOff>
      <xdr:row>74</xdr:row>
      <xdr:rowOff>829784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9C58539F-8B6C-4B97-8FE9-013C3053F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36108479"/>
          <a:ext cx="918221" cy="5143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120651</xdr:colOff>
      <xdr:row>75</xdr:row>
      <xdr:rowOff>64609</xdr:rowOff>
    </xdr:from>
    <xdr:to>
      <xdr:col>0</xdr:col>
      <xdr:colOff>1079175</xdr:colOff>
      <xdr:row>75</xdr:row>
      <xdr:rowOff>896471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B0E4D18-FC24-4B94-92B4-BBCA9667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6" y="36684424"/>
          <a:ext cx="960429" cy="517537"/>
        </a:xfrm>
        <a:prstGeom prst="rect">
          <a:avLst/>
        </a:prstGeom>
      </xdr:spPr>
    </xdr:pic>
    <xdr:clientData fLocksWithSheet="0"/>
  </xdr:twoCellAnchor>
  <xdr:twoCellAnchor>
    <xdr:from>
      <xdr:col>0</xdr:col>
      <xdr:colOff>190500</xdr:colOff>
      <xdr:row>76</xdr:row>
      <xdr:rowOff>38701</xdr:rowOff>
    </xdr:from>
    <xdr:to>
      <xdr:col>0</xdr:col>
      <xdr:colOff>1055007</xdr:colOff>
      <xdr:row>76</xdr:row>
      <xdr:rowOff>822642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3D206198-339A-4E9E-A0EC-F5101E8709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0" y="37243351"/>
          <a:ext cx="860697" cy="542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102004</xdr:colOff>
      <xdr:row>77</xdr:row>
      <xdr:rowOff>67367</xdr:rowOff>
    </xdr:from>
    <xdr:to>
      <xdr:col>0</xdr:col>
      <xdr:colOff>1313754</xdr:colOff>
      <xdr:row>77</xdr:row>
      <xdr:rowOff>856149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AACFB212-DF00-4CB2-BC93-CD9426266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94" y="37851137"/>
          <a:ext cx="1019345" cy="518272"/>
        </a:xfrm>
        <a:prstGeom prst="rect">
          <a:avLst/>
        </a:prstGeom>
      </xdr:spPr>
    </xdr:pic>
    <xdr:clientData/>
  </xdr:twoCellAnchor>
  <xdr:twoCellAnchor>
    <xdr:from>
      <xdr:col>0</xdr:col>
      <xdr:colOff>244929</xdr:colOff>
      <xdr:row>78</xdr:row>
      <xdr:rowOff>87355</xdr:rowOff>
    </xdr:from>
    <xdr:to>
      <xdr:col>0</xdr:col>
      <xdr:colOff>1052945</xdr:colOff>
      <xdr:row>78</xdr:row>
      <xdr:rowOff>884465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C13EB790-C5E3-41CF-BFC9-B120E1626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739" y="38455960"/>
          <a:ext cx="800396" cy="492310"/>
        </a:xfrm>
        <a:prstGeom prst="rect">
          <a:avLst/>
        </a:prstGeom>
      </xdr:spPr>
    </xdr:pic>
    <xdr:clientData fLocksWithSheet="0"/>
  </xdr:twoCellAnchor>
  <xdr:twoCellAnchor>
    <xdr:from>
      <xdr:col>0</xdr:col>
      <xdr:colOff>301625</xdr:colOff>
      <xdr:row>79</xdr:row>
      <xdr:rowOff>58259</xdr:rowOff>
    </xdr:from>
    <xdr:to>
      <xdr:col>0</xdr:col>
      <xdr:colOff>846409</xdr:colOff>
      <xdr:row>79</xdr:row>
      <xdr:rowOff>830417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FDCAA46-0E98-445B-A8BA-68F8C7979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" y="39002174"/>
          <a:ext cx="546689" cy="526413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120650</xdr:colOff>
      <xdr:row>80</xdr:row>
      <xdr:rowOff>86834</xdr:rowOff>
    </xdr:from>
    <xdr:to>
      <xdr:col>0</xdr:col>
      <xdr:colOff>1066678</xdr:colOff>
      <xdr:row>80</xdr:row>
      <xdr:rowOff>848834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C0BC55C-72E1-41B0-B7DC-578716202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39617489"/>
          <a:ext cx="944123" cy="4953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103867</xdr:colOff>
      <xdr:row>81</xdr:row>
      <xdr:rowOff>202537</xdr:rowOff>
    </xdr:from>
    <xdr:to>
      <xdr:col>1</xdr:col>
      <xdr:colOff>3028</xdr:colOff>
      <xdr:row>81</xdr:row>
      <xdr:rowOff>830036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6ECC9FE-9647-438A-8FDF-616E82FDF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62" y="40316122"/>
          <a:ext cx="1015491" cy="374134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120650</xdr:colOff>
      <xdr:row>82</xdr:row>
      <xdr:rowOff>55084</xdr:rowOff>
    </xdr:from>
    <xdr:to>
      <xdr:col>0</xdr:col>
      <xdr:colOff>621270</xdr:colOff>
      <xdr:row>82</xdr:row>
      <xdr:rowOff>817084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BCBF0EF-D9B6-4140-84E5-B3C691E5B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40749694"/>
          <a:ext cx="502525" cy="5238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120650</xdr:colOff>
      <xdr:row>83</xdr:row>
      <xdr:rowOff>167660</xdr:rowOff>
    </xdr:from>
    <xdr:to>
      <xdr:col>0</xdr:col>
      <xdr:colOff>1320800</xdr:colOff>
      <xdr:row>83</xdr:row>
      <xdr:rowOff>739423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7BEE7E0-599D-4F50-A6CE-872FD96C3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41443295"/>
          <a:ext cx="994410" cy="409838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120650</xdr:colOff>
      <xdr:row>84</xdr:row>
      <xdr:rowOff>143587</xdr:rowOff>
    </xdr:from>
    <xdr:to>
      <xdr:col>0</xdr:col>
      <xdr:colOff>1320800</xdr:colOff>
      <xdr:row>84</xdr:row>
      <xdr:rowOff>738087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C2C33D1-28E4-4C6A-B039-F8CFB7F04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41994532"/>
          <a:ext cx="994410" cy="43829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123826</xdr:colOff>
      <xdr:row>85</xdr:row>
      <xdr:rowOff>70959</xdr:rowOff>
    </xdr:from>
    <xdr:to>
      <xdr:col>0</xdr:col>
      <xdr:colOff>904277</xdr:colOff>
      <xdr:row>85</xdr:row>
      <xdr:rowOff>832959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E6486A7-6DCB-499E-AF05-3D0316223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42502929"/>
          <a:ext cx="776641" cy="5143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123825</xdr:colOff>
      <xdr:row>86</xdr:row>
      <xdr:rowOff>70959</xdr:rowOff>
    </xdr:from>
    <xdr:to>
      <xdr:col>0</xdr:col>
      <xdr:colOff>797865</xdr:colOff>
      <xdr:row>86</xdr:row>
      <xdr:rowOff>832959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4703D58-8583-4174-BEB8-39DE3DAD0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" y="43083954"/>
          <a:ext cx="672135" cy="5143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139701</xdr:colOff>
      <xdr:row>87</xdr:row>
      <xdr:rowOff>70506</xdr:rowOff>
    </xdr:from>
    <xdr:to>
      <xdr:col>0</xdr:col>
      <xdr:colOff>1130849</xdr:colOff>
      <xdr:row>87</xdr:row>
      <xdr:rowOff>885846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47EF1BF5-A3D6-4D2C-84D4-D8E61E809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91" y="43664526"/>
          <a:ext cx="981623" cy="5143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120651</xdr:colOff>
      <xdr:row>88</xdr:row>
      <xdr:rowOff>136344</xdr:rowOff>
    </xdr:from>
    <xdr:to>
      <xdr:col>0</xdr:col>
      <xdr:colOff>1320801</xdr:colOff>
      <xdr:row>88</xdr:row>
      <xdr:rowOff>739088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6E11788-C7C7-4E80-8439-F2DD52EF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6" y="44309484"/>
          <a:ext cx="994410" cy="448439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123826</xdr:colOff>
      <xdr:row>89</xdr:row>
      <xdr:rowOff>58259</xdr:rowOff>
    </xdr:from>
    <xdr:to>
      <xdr:col>0</xdr:col>
      <xdr:colOff>789513</xdr:colOff>
      <xdr:row>89</xdr:row>
      <xdr:rowOff>820259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EC6958F-7F1D-4E05-B526-B3B757C38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44812424"/>
          <a:ext cx="661877" cy="5238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120650</xdr:colOff>
      <xdr:row>90</xdr:row>
      <xdr:rowOff>109853</xdr:rowOff>
    </xdr:from>
    <xdr:to>
      <xdr:col>0</xdr:col>
      <xdr:colOff>1320800</xdr:colOff>
      <xdr:row>90</xdr:row>
      <xdr:rowOff>756041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B3E4440-60E0-413C-AF82-8CFA3689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45446948"/>
          <a:ext cx="994410" cy="474738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123826</xdr:colOff>
      <xdr:row>91</xdr:row>
      <xdr:rowOff>48734</xdr:rowOff>
    </xdr:from>
    <xdr:to>
      <xdr:col>0</xdr:col>
      <xdr:colOff>826041</xdr:colOff>
      <xdr:row>91</xdr:row>
      <xdr:rowOff>810734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A4F6651A-FBC9-4BC0-800E-18060B32A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1" y="45970664"/>
          <a:ext cx="696500" cy="5334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130811</xdr:colOff>
      <xdr:row>92</xdr:row>
      <xdr:rowOff>95250</xdr:rowOff>
    </xdr:from>
    <xdr:to>
      <xdr:col>0</xdr:col>
      <xdr:colOff>888814</xdr:colOff>
      <xdr:row>92</xdr:row>
      <xdr:rowOff>857250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F1FCEA3-71F7-4550-8423-8D50AB497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46592490"/>
          <a:ext cx="758003" cy="485775"/>
        </a:xfrm>
        <a:prstGeom prst="rect">
          <a:avLst/>
        </a:prstGeom>
      </xdr:spPr>
    </xdr:pic>
    <xdr:clientData/>
  </xdr:twoCellAnchor>
  <xdr:twoCellAnchor>
    <xdr:from>
      <xdr:col>0</xdr:col>
      <xdr:colOff>130811</xdr:colOff>
      <xdr:row>93</xdr:row>
      <xdr:rowOff>95250</xdr:rowOff>
    </xdr:from>
    <xdr:to>
      <xdr:col>0</xdr:col>
      <xdr:colOff>878872</xdr:colOff>
      <xdr:row>93</xdr:row>
      <xdr:rowOff>857250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DA9AD556-3968-4A68-B53E-D14CB84F2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47173515"/>
          <a:ext cx="744251" cy="485775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94</xdr:row>
      <xdr:rowOff>128815</xdr:rowOff>
    </xdr:from>
    <xdr:to>
      <xdr:col>0</xdr:col>
      <xdr:colOff>869395</xdr:colOff>
      <xdr:row>94</xdr:row>
      <xdr:rowOff>622754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3141E87-0D6A-4E62-8F71-0851FD6D3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47795725"/>
          <a:ext cx="676989" cy="446314"/>
        </a:xfrm>
        <a:prstGeom prst="rect">
          <a:avLst/>
        </a:prstGeom>
      </xdr:spPr>
    </xdr:pic>
    <xdr:clientData/>
  </xdr:twoCellAnchor>
  <xdr:twoCellAnchor>
    <xdr:from>
      <xdr:col>0</xdr:col>
      <xdr:colOff>159280</xdr:colOff>
      <xdr:row>95</xdr:row>
      <xdr:rowOff>54514</xdr:rowOff>
    </xdr:from>
    <xdr:to>
      <xdr:col>0</xdr:col>
      <xdr:colOff>1077095</xdr:colOff>
      <xdr:row>95</xdr:row>
      <xdr:rowOff>836994</xdr:rowOff>
    </xdr:to>
    <xdr:pic>
      <xdr:nvPicPr>
        <xdr:cNvPr id="83" name="Picture 2062">
          <a:extLst>
            <a:ext uri="{FF2B5EF4-FFF2-40B4-BE49-F238E27FC236}">
              <a16:creationId xmlns:a16="http://schemas.microsoft.com/office/drawing/2014/main" id="{28891D35-FE11-47FE-86AD-8AB4F4C38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185" y="48302449"/>
          <a:ext cx="917815" cy="521495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96</xdr:row>
      <xdr:rowOff>95250</xdr:rowOff>
    </xdr:from>
    <xdr:to>
      <xdr:col>0</xdr:col>
      <xdr:colOff>1079350</xdr:colOff>
      <xdr:row>96</xdr:row>
      <xdr:rowOff>857250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FE2A79A-18CB-4D33-B7F5-7DE2A1DC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48916590"/>
          <a:ext cx="948540" cy="485775"/>
        </a:xfrm>
        <a:prstGeom prst="rect">
          <a:avLst/>
        </a:prstGeom>
      </xdr:spPr>
    </xdr:pic>
    <xdr:clientData/>
  </xdr:twoCellAnchor>
  <xdr:twoCellAnchor>
    <xdr:from>
      <xdr:col>0</xdr:col>
      <xdr:colOff>130811</xdr:colOff>
      <xdr:row>97</xdr:row>
      <xdr:rowOff>95250</xdr:rowOff>
    </xdr:from>
    <xdr:to>
      <xdr:col>0</xdr:col>
      <xdr:colOff>1088058</xdr:colOff>
      <xdr:row>97</xdr:row>
      <xdr:rowOff>857250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BE07300-DD81-4FA6-9016-4DCA70D33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49497615"/>
          <a:ext cx="949627" cy="485775"/>
        </a:xfrm>
        <a:prstGeom prst="rect">
          <a:avLst/>
        </a:prstGeom>
      </xdr:spPr>
    </xdr:pic>
    <xdr:clientData/>
  </xdr:twoCellAnchor>
  <xdr:twoCellAnchor>
    <xdr:from>
      <xdr:col>0</xdr:col>
      <xdr:colOff>130811</xdr:colOff>
      <xdr:row>99</xdr:row>
      <xdr:rowOff>95250</xdr:rowOff>
    </xdr:from>
    <xdr:to>
      <xdr:col>0</xdr:col>
      <xdr:colOff>1088058</xdr:colOff>
      <xdr:row>99</xdr:row>
      <xdr:rowOff>857250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1B75F8E5-A4C4-4F7D-B654-E354C6415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50659665"/>
          <a:ext cx="949627" cy="485775"/>
        </a:xfrm>
        <a:prstGeom prst="rect">
          <a:avLst/>
        </a:prstGeom>
      </xdr:spPr>
    </xdr:pic>
    <xdr:clientData/>
  </xdr:twoCellAnchor>
  <xdr:twoCellAnchor>
    <xdr:from>
      <xdr:col>0</xdr:col>
      <xdr:colOff>396875</xdr:colOff>
      <xdr:row>98</xdr:row>
      <xdr:rowOff>111125</xdr:rowOff>
    </xdr:from>
    <xdr:to>
      <xdr:col>0</xdr:col>
      <xdr:colOff>855801</xdr:colOff>
      <xdr:row>98</xdr:row>
      <xdr:rowOff>807796</xdr:rowOff>
    </xdr:to>
    <xdr:pic>
      <xdr:nvPicPr>
        <xdr:cNvPr id="87" name="Picture 27">
          <a:extLst>
            <a:ext uri="{FF2B5EF4-FFF2-40B4-BE49-F238E27FC236}">
              <a16:creationId xmlns:a16="http://schemas.microsoft.com/office/drawing/2014/main" id="{17B8044F-BFB5-4F3F-BCC4-356BAB06FA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0685" y="50098325"/>
          <a:ext cx="458926" cy="469976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100</xdr:row>
      <xdr:rowOff>95250</xdr:rowOff>
    </xdr:from>
    <xdr:to>
      <xdr:col>0</xdr:col>
      <xdr:colOff>1086286</xdr:colOff>
      <xdr:row>100</xdr:row>
      <xdr:rowOff>857250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4DD0E8E-4645-49FA-A09F-B00DFED32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51240690"/>
          <a:ext cx="947856" cy="485775"/>
        </a:xfrm>
        <a:prstGeom prst="rect">
          <a:avLst/>
        </a:prstGeom>
      </xdr:spPr>
    </xdr:pic>
    <xdr:clientData/>
  </xdr:twoCellAnchor>
  <xdr:twoCellAnchor>
    <xdr:from>
      <xdr:col>0</xdr:col>
      <xdr:colOff>122465</xdr:colOff>
      <xdr:row>101</xdr:row>
      <xdr:rowOff>176893</xdr:rowOff>
    </xdr:from>
    <xdr:to>
      <xdr:col>0</xdr:col>
      <xdr:colOff>1322615</xdr:colOff>
      <xdr:row>101</xdr:row>
      <xdr:rowOff>755905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32683BC-8031-4D34-B4D2-580813E73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370" y="51903358"/>
          <a:ext cx="986790" cy="409467"/>
        </a:xfrm>
        <a:prstGeom prst="rect">
          <a:avLst/>
        </a:prstGeom>
      </xdr:spPr>
    </xdr:pic>
    <xdr:clientData/>
  </xdr:twoCellAnchor>
  <xdr:twoCellAnchor>
    <xdr:from>
      <xdr:col>0</xdr:col>
      <xdr:colOff>135255</xdr:colOff>
      <xdr:row>102</xdr:row>
      <xdr:rowOff>105410</xdr:rowOff>
    </xdr:from>
    <xdr:to>
      <xdr:col>0</xdr:col>
      <xdr:colOff>1202946</xdr:colOff>
      <xdr:row>102</xdr:row>
      <xdr:rowOff>667420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5B8A5129-B918-424E-BC1F-E212EE558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" y="52414805"/>
          <a:ext cx="981966" cy="474380"/>
        </a:xfrm>
        <a:prstGeom prst="rect">
          <a:avLst/>
        </a:prstGeom>
      </xdr:spPr>
    </xdr:pic>
    <xdr:clientData/>
  </xdr:twoCellAnchor>
  <xdr:twoCellAnchor>
    <xdr:from>
      <xdr:col>0</xdr:col>
      <xdr:colOff>224971</xdr:colOff>
      <xdr:row>103</xdr:row>
      <xdr:rowOff>323147</xdr:rowOff>
    </xdr:from>
    <xdr:to>
      <xdr:col>0</xdr:col>
      <xdr:colOff>1044575</xdr:colOff>
      <xdr:row>103</xdr:row>
      <xdr:rowOff>774663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3867473-3C70-46B9-A3E2-94651CC6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71" y="53219282"/>
          <a:ext cx="823414" cy="251491"/>
        </a:xfrm>
        <a:prstGeom prst="rect">
          <a:avLst/>
        </a:prstGeom>
      </xdr:spPr>
    </xdr:pic>
    <xdr:clientData/>
  </xdr:twoCellAnchor>
  <xdr:twoCellAnchor>
    <xdr:from>
      <xdr:col>0</xdr:col>
      <xdr:colOff>182064</xdr:colOff>
      <xdr:row>105</xdr:row>
      <xdr:rowOff>226017</xdr:rowOff>
    </xdr:from>
    <xdr:to>
      <xdr:col>0</xdr:col>
      <xdr:colOff>1128644</xdr:colOff>
      <xdr:row>105</xdr:row>
      <xdr:rowOff>721179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FAD02AE-223B-4070-A649-03E33B848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159" y="54280392"/>
          <a:ext cx="935150" cy="352287"/>
        </a:xfrm>
        <a:prstGeom prst="rect">
          <a:avLst/>
        </a:prstGeom>
      </xdr:spPr>
    </xdr:pic>
    <xdr:clientData/>
  </xdr:twoCellAnchor>
  <xdr:twoCellAnchor>
    <xdr:from>
      <xdr:col>0</xdr:col>
      <xdr:colOff>235403</xdr:colOff>
      <xdr:row>104</xdr:row>
      <xdr:rowOff>278493</xdr:rowOff>
    </xdr:from>
    <xdr:to>
      <xdr:col>0</xdr:col>
      <xdr:colOff>1054039</xdr:colOff>
      <xdr:row>104</xdr:row>
      <xdr:rowOff>625929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BC2AACC-5BD8-421F-AAAC-BD61FC66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308" y="53755653"/>
          <a:ext cx="812921" cy="299811"/>
        </a:xfrm>
        <a:prstGeom prst="rect">
          <a:avLst/>
        </a:prstGeom>
      </xdr:spPr>
    </xdr:pic>
    <xdr:clientData/>
  </xdr:twoCellAnchor>
  <xdr:twoCellAnchor>
    <xdr:from>
      <xdr:col>0</xdr:col>
      <xdr:colOff>130809</xdr:colOff>
      <xdr:row>106</xdr:row>
      <xdr:rowOff>312965</xdr:rowOff>
    </xdr:from>
    <xdr:to>
      <xdr:col>0</xdr:col>
      <xdr:colOff>1182676</xdr:colOff>
      <xdr:row>106</xdr:row>
      <xdr:rowOff>857249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D274C778-2CF4-42FA-9383-AE71824C9A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4619" y="54950270"/>
          <a:ext cx="981382" cy="269964"/>
        </a:xfrm>
        <a:prstGeom prst="rect">
          <a:avLst/>
        </a:prstGeom>
      </xdr:spPr>
    </xdr:pic>
    <xdr:clientData/>
  </xdr:twoCellAnchor>
  <xdr:twoCellAnchor>
    <xdr:from>
      <xdr:col>0</xdr:col>
      <xdr:colOff>257810</xdr:colOff>
      <xdr:row>108</xdr:row>
      <xdr:rowOff>146685</xdr:rowOff>
    </xdr:from>
    <xdr:to>
      <xdr:col>0</xdr:col>
      <xdr:colOff>1216032</xdr:colOff>
      <xdr:row>108</xdr:row>
      <xdr:rowOff>730317</xdr:rowOff>
    </xdr:to>
    <xdr:pic>
      <xdr:nvPicPr>
        <xdr:cNvPr id="95" name="Picture 94" descr="image">
          <a:extLst>
            <a:ext uri="{FF2B5EF4-FFF2-40B4-BE49-F238E27FC236}">
              <a16:creationId xmlns:a16="http://schemas.microsoft.com/office/drawing/2014/main" id="{4A03B6A8-0EA1-407A-AB29-FD2AB9A9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905" y="55942230"/>
          <a:ext cx="855352" cy="435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248285</xdr:colOff>
      <xdr:row>107</xdr:row>
      <xdr:rowOff>194310</xdr:rowOff>
    </xdr:from>
    <xdr:to>
      <xdr:col>0</xdr:col>
      <xdr:colOff>1192857</xdr:colOff>
      <xdr:row>107</xdr:row>
      <xdr:rowOff>825333</xdr:rowOff>
    </xdr:to>
    <xdr:pic>
      <xdr:nvPicPr>
        <xdr:cNvPr id="96" name="Picture 95" descr="image">
          <a:extLst>
            <a:ext uri="{FF2B5EF4-FFF2-40B4-BE49-F238E27FC236}">
              <a16:creationId xmlns:a16="http://schemas.microsoft.com/office/drawing/2014/main" id="{D6AF8C8B-E3A7-445A-B2BF-EB66EFC4F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475" y="55412640"/>
          <a:ext cx="866467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130810</xdr:colOff>
      <xdr:row>109</xdr:row>
      <xdr:rowOff>95250</xdr:rowOff>
    </xdr:from>
    <xdr:to>
      <xdr:col>0</xdr:col>
      <xdr:colOff>1086286</xdr:colOff>
      <xdr:row>109</xdr:row>
      <xdr:rowOff>857250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AB9FA64-7C01-42CD-ABB2-5A1977072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56469915"/>
          <a:ext cx="947856" cy="485775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110</xdr:row>
      <xdr:rowOff>95250</xdr:rowOff>
    </xdr:from>
    <xdr:to>
      <xdr:col>0</xdr:col>
      <xdr:colOff>1086286</xdr:colOff>
      <xdr:row>110</xdr:row>
      <xdr:rowOff>857250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A33AB4D6-47E4-480A-B53C-F2CE3E3C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57050940"/>
          <a:ext cx="947856" cy="485775"/>
        </a:xfrm>
        <a:prstGeom prst="rect">
          <a:avLst/>
        </a:prstGeom>
      </xdr:spPr>
    </xdr:pic>
    <xdr:clientData/>
  </xdr:twoCellAnchor>
  <xdr:twoCellAnchor>
    <xdr:from>
      <xdr:col>0</xdr:col>
      <xdr:colOff>130811</xdr:colOff>
      <xdr:row>111</xdr:row>
      <xdr:rowOff>95250</xdr:rowOff>
    </xdr:from>
    <xdr:to>
      <xdr:col>0</xdr:col>
      <xdr:colOff>1088058</xdr:colOff>
      <xdr:row>111</xdr:row>
      <xdr:rowOff>857250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EFA8E977-6205-4C8D-9D2F-FC3C022A7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57631965"/>
          <a:ext cx="949627" cy="485775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113</xdr:row>
      <xdr:rowOff>95250</xdr:rowOff>
    </xdr:from>
    <xdr:to>
      <xdr:col>0</xdr:col>
      <xdr:colOff>1039730</xdr:colOff>
      <xdr:row>113</xdr:row>
      <xdr:rowOff>857250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AF7D3D97-4986-41A1-877E-DC9B4BB2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58794015"/>
          <a:ext cx="907015" cy="485775"/>
        </a:xfrm>
        <a:prstGeom prst="rect">
          <a:avLst/>
        </a:prstGeom>
      </xdr:spPr>
    </xdr:pic>
    <xdr:clientData/>
  </xdr:twoCellAnchor>
  <xdr:twoCellAnchor>
    <xdr:from>
      <xdr:col>0</xdr:col>
      <xdr:colOff>130811</xdr:colOff>
      <xdr:row>114</xdr:row>
      <xdr:rowOff>95250</xdr:rowOff>
    </xdr:from>
    <xdr:to>
      <xdr:col>0</xdr:col>
      <xdr:colOff>1040648</xdr:colOff>
      <xdr:row>114</xdr:row>
      <xdr:rowOff>857250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F42326B8-8787-4D09-9375-273DE6B2A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59375040"/>
          <a:ext cx="909837" cy="4857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112</xdr:row>
      <xdr:rowOff>95250</xdr:rowOff>
    </xdr:from>
    <xdr:to>
      <xdr:col>0</xdr:col>
      <xdr:colOff>1104813</xdr:colOff>
      <xdr:row>112</xdr:row>
      <xdr:rowOff>857250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B340CCB2-29AE-442A-9663-14D15404A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58212990"/>
          <a:ext cx="914313" cy="485775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115</xdr:row>
      <xdr:rowOff>95250</xdr:rowOff>
    </xdr:from>
    <xdr:to>
      <xdr:col>0</xdr:col>
      <xdr:colOff>1086286</xdr:colOff>
      <xdr:row>115</xdr:row>
      <xdr:rowOff>857250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E5B7E391-532F-484A-9E9F-8F2DA997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59956065"/>
          <a:ext cx="947856" cy="485775"/>
        </a:xfrm>
        <a:prstGeom prst="rect">
          <a:avLst/>
        </a:prstGeom>
      </xdr:spPr>
    </xdr:pic>
    <xdr:clientData/>
  </xdr:twoCellAnchor>
  <xdr:twoCellAnchor>
    <xdr:from>
      <xdr:col>0</xdr:col>
      <xdr:colOff>408215</xdr:colOff>
      <xdr:row>116</xdr:row>
      <xdr:rowOff>95250</xdr:rowOff>
    </xdr:from>
    <xdr:to>
      <xdr:col>0</xdr:col>
      <xdr:colOff>931810</xdr:colOff>
      <xdr:row>116</xdr:row>
      <xdr:rowOff>857250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63B0D91E-E683-4115-966F-34CC42898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310" y="60537090"/>
          <a:ext cx="529310" cy="485775"/>
        </a:xfrm>
        <a:prstGeom prst="rect">
          <a:avLst/>
        </a:prstGeom>
      </xdr:spPr>
    </xdr:pic>
    <xdr:clientData/>
  </xdr:twoCellAnchor>
  <xdr:twoCellAnchor>
    <xdr:from>
      <xdr:col>0</xdr:col>
      <xdr:colOff>130811</xdr:colOff>
      <xdr:row>117</xdr:row>
      <xdr:rowOff>95250</xdr:rowOff>
    </xdr:from>
    <xdr:to>
      <xdr:col>0</xdr:col>
      <xdr:colOff>1044737</xdr:colOff>
      <xdr:row>117</xdr:row>
      <xdr:rowOff>857250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1A2590B3-0A68-4362-BBF7-744DF1DC3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61118115"/>
          <a:ext cx="913926" cy="485775"/>
        </a:xfrm>
        <a:prstGeom prst="rect">
          <a:avLst/>
        </a:prstGeom>
      </xdr:spPr>
    </xdr:pic>
    <xdr:clientData/>
  </xdr:twoCellAnchor>
  <xdr:twoCellAnchor>
    <xdr:from>
      <xdr:col>0</xdr:col>
      <xdr:colOff>139336</xdr:colOff>
      <xdr:row>117</xdr:row>
      <xdr:rowOff>2540</xdr:rowOff>
    </xdr:from>
    <xdr:to>
      <xdr:col>0</xdr:col>
      <xdr:colOff>606878</xdr:colOff>
      <xdr:row>117</xdr:row>
      <xdr:rowOff>2540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D5B7B235-68A2-4E95-AC38-7BF995B795DF}"/>
            </a:ext>
          </a:extLst>
        </xdr:cNvPr>
        <xdr:cNvGrpSpPr/>
      </xdr:nvGrpSpPr>
      <xdr:grpSpPr>
        <a:xfrm>
          <a:off x="139336" y="63835915"/>
          <a:ext cx="467542" cy="0"/>
          <a:chOff x="5153049" y="2157210"/>
          <a:chExt cx="1318662" cy="551335"/>
        </a:xfrm>
      </xdr:grpSpPr>
      <xdr:grpSp>
        <xdr:nvGrpSpPr>
          <xdr:cNvPr id="107" name="Group 106">
            <a:extLst>
              <a:ext uri="{FF2B5EF4-FFF2-40B4-BE49-F238E27FC236}">
                <a16:creationId xmlns:a16="http://schemas.microsoft.com/office/drawing/2014/main" id="{8EBC9B3A-6EC5-5A0C-62FD-F00DA85FA74B}"/>
              </a:ext>
            </a:extLst>
          </xdr:cNvPr>
          <xdr:cNvGrpSpPr/>
        </xdr:nvGrpSpPr>
        <xdr:grpSpPr>
          <a:xfrm>
            <a:off x="5153049" y="2157210"/>
            <a:ext cx="1318662" cy="344703"/>
            <a:chOff x="5153049" y="2157210"/>
            <a:chExt cx="1318662" cy="344703"/>
          </a:xfrm>
        </xdr:grpSpPr>
        <xdr:pic>
          <xdr:nvPicPr>
            <xdr:cNvPr id="109" name="Picture 108">
              <a:extLst>
                <a:ext uri="{FF2B5EF4-FFF2-40B4-BE49-F238E27FC236}">
                  <a16:creationId xmlns:a16="http://schemas.microsoft.com/office/drawing/2014/main" id="{8B530DC1-410A-2F6B-97EF-38A1DBB081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5"/>
            <a:stretch>
              <a:fillRect/>
            </a:stretch>
          </xdr:blipFill>
          <xdr:spPr>
            <a:xfrm>
              <a:off x="5153049" y="2300590"/>
              <a:ext cx="1318662" cy="201323"/>
            </a:xfrm>
            <a:prstGeom prst="rect">
              <a:avLst/>
            </a:prstGeom>
          </xdr:spPr>
        </xdr:pic>
        <xdr:pic>
          <xdr:nvPicPr>
            <xdr:cNvPr id="110" name="Picture 109">
              <a:extLst>
                <a:ext uri="{FF2B5EF4-FFF2-40B4-BE49-F238E27FC236}">
                  <a16:creationId xmlns:a16="http://schemas.microsoft.com/office/drawing/2014/main" id="{C5338F0A-DCB5-E574-1D52-93C797F571A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6"/>
            <a:stretch>
              <a:fillRect/>
            </a:stretch>
          </xdr:blipFill>
          <xdr:spPr>
            <a:xfrm>
              <a:off x="6251989" y="2157210"/>
              <a:ext cx="209579" cy="142895"/>
            </a:xfrm>
            <a:prstGeom prst="rect">
              <a:avLst/>
            </a:prstGeom>
          </xdr:spPr>
        </xdr:pic>
      </xdr:grpSp>
      <xdr:sp macro="" textlink="">
        <xdr:nvSpPr>
          <xdr:cNvPr id="108" name="TextBox 40">
            <a:extLst>
              <a:ext uri="{FF2B5EF4-FFF2-40B4-BE49-F238E27FC236}">
                <a16:creationId xmlns:a16="http://schemas.microsoft.com/office/drawing/2014/main" id="{40CEAB77-590B-2F14-E426-EC301BD53428}"/>
              </a:ext>
            </a:extLst>
          </xdr:cNvPr>
          <xdr:cNvSpPr txBox="1"/>
        </xdr:nvSpPr>
        <xdr:spPr>
          <a:xfrm>
            <a:off x="5436050" y="2493101"/>
            <a:ext cx="752660" cy="215444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/>
              <a:t>DARK GREEN</a:t>
            </a:r>
          </a:p>
        </xdr:txBody>
      </xdr:sp>
    </xdr:grpSp>
    <xdr:clientData/>
  </xdr:twoCellAnchor>
  <xdr:twoCellAnchor>
    <xdr:from>
      <xdr:col>0</xdr:col>
      <xdr:colOff>136072</xdr:colOff>
      <xdr:row>118</xdr:row>
      <xdr:rowOff>258536</xdr:rowOff>
    </xdr:from>
    <xdr:to>
      <xdr:col>0</xdr:col>
      <xdr:colOff>1266772</xdr:colOff>
      <xdr:row>118</xdr:row>
      <xdr:rowOff>775607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FC63B484-11B3-474E-893F-48C0FA8B1D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262" y="61864331"/>
          <a:ext cx="984015" cy="322761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119</xdr:row>
      <xdr:rowOff>95250</xdr:rowOff>
    </xdr:from>
    <xdr:to>
      <xdr:col>0</xdr:col>
      <xdr:colOff>879632</xdr:colOff>
      <xdr:row>119</xdr:row>
      <xdr:rowOff>857250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607ACB4-7E00-4BAB-8D9E-C73385767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62280165"/>
          <a:ext cx="745012" cy="485775"/>
        </a:xfrm>
        <a:prstGeom prst="rect">
          <a:avLst/>
        </a:prstGeom>
      </xdr:spPr>
    </xdr:pic>
    <xdr:clientData/>
  </xdr:twoCellAnchor>
  <xdr:twoCellAnchor>
    <xdr:from>
      <xdr:col>0</xdr:col>
      <xdr:colOff>192405</xdr:colOff>
      <xdr:row>121</xdr:row>
      <xdr:rowOff>111125</xdr:rowOff>
    </xdr:from>
    <xdr:to>
      <xdr:col>0</xdr:col>
      <xdr:colOff>939165</xdr:colOff>
      <xdr:row>121</xdr:row>
      <xdr:rowOff>853711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6F8A913D-51A9-40EA-B38F-E1089E25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05" y="63461900"/>
          <a:ext cx="742950" cy="470171"/>
        </a:xfrm>
        <a:prstGeom prst="rect">
          <a:avLst/>
        </a:prstGeom>
      </xdr:spPr>
    </xdr:pic>
    <xdr:clientData/>
  </xdr:twoCellAnchor>
  <xdr:twoCellAnchor>
    <xdr:from>
      <xdr:col>0</xdr:col>
      <xdr:colOff>111128</xdr:colOff>
      <xdr:row>122</xdr:row>
      <xdr:rowOff>2</xdr:rowOff>
    </xdr:from>
    <xdr:to>
      <xdr:col>0</xdr:col>
      <xdr:colOff>606829</xdr:colOff>
      <xdr:row>122</xdr:row>
      <xdr:rowOff>2</xdr:rowOff>
    </xdr:to>
    <xdr:grpSp>
      <xdr:nvGrpSpPr>
        <xdr:cNvPr id="114" name="组合 13316">
          <a:extLst>
            <a:ext uri="{FF2B5EF4-FFF2-40B4-BE49-F238E27FC236}">
              <a16:creationId xmlns:a16="http://schemas.microsoft.com/office/drawing/2014/main" id="{39010029-A9B8-48D8-8D71-DD07019DAD84}"/>
            </a:ext>
          </a:extLst>
        </xdr:cNvPr>
        <xdr:cNvGrpSpPr/>
      </xdr:nvGrpSpPr>
      <xdr:grpSpPr>
        <a:xfrm>
          <a:off x="111128" y="66770252"/>
          <a:ext cx="495701" cy="0"/>
          <a:chOff x="7849093" y="3033720"/>
          <a:chExt cx="1064845" cy="664410"/>
        </a:xfrm>
      </xdr:grpSpPr>
      <xdr:pic>
        <xdr:nvPicPr>
          <xdr:cNvPr id="115" name="图片 13315">
            <a:extLst>
              <a:ext uri="{FF2B5EF4-FFF2-40B4-BE49-F238E27FC236}">
                <a16:creationId xmlns:a16="http://schemas.microsoft.com/office/drawing/2014/main" id="{50FB110A-56DD-936F-330D-2CCDCE74BF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64075" y="3047547"/>
            <a:ext cx="844761" cy="447489"/>
          </a:xfrm>
          <a:prstGeom prst="rect">
            <a:avLst/>
          </a:prstGeom>
        </xdr:spPr>
      </xdr:pic>
      <xdr:grpSp>
        <xdr:nvGrpSpPr>
          <xdr:cNvPr id="116" name="Group 115">
            <a:extLst>
              <a:ext uri="{FF2B5EF4-FFF2-40B4-BE49-F238E27FC236}">
                <a16:creationId xmlns:a16="http://schemas.microsoft.com/office/drawing/2014/main" id="{8D6E90B5-BA7A-B525-756B-6A54954E9277}"/>
              </a:ext>
            </a:extLst>
          </xdr:cNvPr>
          <xdr:cNvGrpSpPr/>
        </xdr:nvGrpSpPr>
        <xdr:grpSpPr>
          <a:xfrm>
            <a:off x="7849093" y="3033720"/>
            <a:ext cx="1064845" cy="664410"/>
            <a:chOff x="2703202" y="3165140"/>
            <a:chExt cx="1064845" cy="664410"/>
          </a:xfrm>
        </xdr:grpSpPr>
        <xdr:sp macro="" textlink="">
          <xdr:nvSpPr>
            <xdr:cNvPr id="117" name="TextBox 171">
              <a:extLst>
                <a:ext uri="{FF2B5EF4-FFF2-40B4-BE49-F238E27FC236}">
                  <a16:creationId xmlns:a16="http://schemas.microsoft.com/office/drawing/2014/main" id="{795C3FA5-574F-75AC-FEBC-B6ADA1470BCE}"/>
                </a:ext>
              </a:extLst>
            </xdr:cNvPr>
            <xdr:cNvSpPr txBox="1"/>
          </xdr:nvSpPr>
          <xdr:spPr>
            <a:xfrm>
              <a:off x="2703202" y="3614106"/>
              <a:ext cx="1064845" cy="215444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800" b="0" i="0" u="none" strike="noStrike">
                  <a:solidFill>
                    <a:srgbClr val="000000"/>
                  </a:solidFill>
                  <a:effectLst/>
                  <a:latin typeface="Calibri" panose="020F0502020204030204" pitchFamily="34" charset="0"/>
                </a:rPr>
                <a:t>CBF SPRINKLE MIX</a:t>
              </a:r>
            </a:p>
          </xdr:txBody>
        </xdr:sp>
        <xdr:pic>
          <xdr:nvPicPr>
            <xdr:cNvPr id="118" name="Picture 117">
              <a:extLst>
                <a:ext uri="{FF2B5EF4-FFF2-40B4-BE49-F238E27FC236}">
                  <a16:creationId xmlns:a16="http://schemas.microsoft.com/office/drawing/2014/main" id="{D8E3DEB0-04A2-EA89-3906-5B9628048B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54000" y="3165140"/>
              <a:ext cx="234779" cy="23250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0</xdr:col>
      <xdr:colOff>130811</xdr:colOff>
      <xdr:row>122</xdr:row>
      <xdr:rowOff>95250</xdr:rowOff>
    </xdr:from>
    <xdr:to>
      <xdr:col>0</xdr:col>
      <xdr:colOff>1041336</xdr:colOff>
      <xdr:row>122</xdr:row>
      <xdr:rowOff>857250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CD6DF4F6-7D8D-4B33-810D-2529E5963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64023240"/>
          <a:ext cx="910525" cy="485775"/>
        </a:xfrm>
        <a:prstGeom prst="rect">
          <a:avLst/>
        </a:prstGeom>
      </xdr:spPr>
    </xdr:pic>
    <xdr:clientData/>
  </xdr:twoCellAnchor>
  <xdr:twoCellAnchor>
    <xdr:from>
      <xdr:col>0</xdr:col>
      <xdr:colOff>130811</xdr:colOff>
      <xdr:row>123</xdr:row>
      <xdr:rowOff>95250</xdr:rowOff>
    </xdr:from>
    <xdr:to>
      <xdr:col>0</xdr:col>
      <xdr:colOff>1044737</xdr:colOff>
      <xdr:row>123</xdr:row>
      <xdr:rowOff>857250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EC54DC99-D8C0-441D-889A-3F28A06E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64604265"/>
          <a:ext cx="913926" cy="485775"/>
        </a:xfrm>
        <a:prstGeom prst="rect">
          <a:avLst/>
        </a:prstGeom>
      </xdr:spPr>
    </xdr:pic>
    <xdr:clientData/>
  </xdr:twoCellAnchor>
  <xdr:twoCellAnchor>
    <xdr:from>
      <xdr:col>0</xdr:col>
      <xdr:colOff>369387</xdr:colOff>
      <xdr:row>125</xdr:row>
      <xdr:rowOff>220890</xdr:rowOff>
    </xdr:from>
    <xdr:to>
      <xdr:col>0</xdr:col>
      <xdr:colOff>938893</xdr:colOff>
      <xdr:row>125</xdr:row>
      <xdr:rowOff>751670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DC3097EE-0090-4214-B9C8-240F4D52A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577" y="65893860"/>
          <a:ext cx="569506" cy="359330"/>
        </a:xfrm>
        <a:prstGeom prst="rect">
          <a:avLst/>
        </a:prstGeom>
      </xdr:spPr>
    </xdr:pic>
    <xdr:clientData/>
  </xdr:twoCellAnchor>
  <xdr:twoCellAnchor>
    <xdr:from>
      <xdr:col>0</xdr:col>
      <xdr:colOff>311530</xdr:colOff>
      <xdr:row>124</xdr:row>
      <xdr:rowOff>160655</xdr:rowOff>
    </xdr:from>
    <xdr:to>
      <xdr:col>0</xdr:col>
      <xdr:colOff>962296</xdr:colOff>
      <xdr:row>124</xdr:row>
      <xdr:rowOff>783590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91935F98-191D-47CE-8A38-65FE06D5D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435" y="65256410"/>
          <a:ext cx="650766" cy="417195"/>
        </a:xfrm>
        <a:prstGeom prst="rect">
          <a:avLst/>
        </a:prstGeom>
      </xdr:spPr>
    </xdr:pic>
    <xdr:clientData/>
  </xdr:twoCellAnchor>
  <xdr:twoCellAnchor>
    <xdr:from>
      <xdr:col>0</xdr:col>
      <xdr:colOff>134620</xdr:colOff>
      <xdr:row>126</xdr:row>
      <xdr:rowOff>91440</xdr:rowOff>
    </xdr:from>
    <xdr:to>
      <xdr:col>0</xdr:col>
      <xdr:colOff>1085898</xdr:colOff>
      <xdr:row>126</xdr:row>
      <xdr:rowOff>853440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22D393DA-2BCF-445A-A427-FB59F27FC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810" y="66351150"/>
          <a:ext cx="951278" cy="485775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127</xdr:row>
      <xdr:rowOff>95250</xdr:rowOff>
    </xdr:from>
    <xdr:to>
      <xdr:col>0</xdr:col>
      <xdr:colOff>1086286</xdr:colOff>
      <xdr:row>127</xdr:row>
      <xdr:rowOff>857250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2AD19592-A048-4771-B1B6-A559B7465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66928365"/>
          <a:ext cx="947856" cy="485775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128</xdr:row>
      <xdr:rowOff>95250</xdr:rowOff>
    </xdr:from>
    <xdr:to>
      <xdr:col>0</xdr:col>
      <xdr:colOff>1086286</xdr:colOff>
      <xdr:row>128</xdr:row>
      <xdr:rowOff>857250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2DEB9F4C-EEB4-4469-BA19-ACFC1CB61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67509390"/>
          <a:ext cx="947856" cy="4857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129</xdr:row>
      <xdr:rowOff>174625</xdr:rowOff>
    </xdr:from>
    <xdr:to>
      <xdr:col>0</xdr:col>
      <xdr:colOff>1317442</xdr:colOff>
      <xdr:row>129</xdr:row>
      <xdr:rowOff>701564</xdr:rowOff>
    </xdr:to>
    <xdr:pic>
      <xdr:nvPicPr>
        <xdr:cNvPr id="126" name="图片 245">
          <a:extLst>
            <a:ext uri="{FF2B5EF4-FFF2-40B4-BE49-F238E27FC236}">
              <a16:creationId xmlns:a16="http://schemas.microsoft.com/office/drawing/2014/main" id="{254E066D-60CA-492F-B3EA-0B7D595B8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" y="68169790"/>
          <a:ext cx="972637" cy="410734"/>
        </a:xfrm>
        <a:prstGeom prst="rect">
          <a:avLst/>
        </a:prstGeom>
      </xdr:spPr>
    </xdr:pic>
    <xdr:clientData/>
  </xdr:twoCellAnchor>
  <xdr:twoCellAnchor>
    <xdr:from>
      <xdr:col>0</xdr:col>
      <xdr:colOff>111127</xdr:colOff>
      <xdr:row>129</xdr:row>
      <xdr:rowOff>152388</xdr:rowOff>
    </xdr:from>
    <xdr:to>
      <xdr:col>0</xdr:col>
      <xdr:colOff>608965</xdr:colOff>
      <xdr:row>130</xdr:row>
      <xdr:rowOff>1270</xdr:rowOff>
    </xdr:to>
    <xdr:grpSp>
      <xdr:nvGrpSpPr>
        <xdr:cNvPr id="127" name="组合 246">
          <a:extLst>
            <a:ext uri="{FF2B5EF4-FFF2-40B4-BE49-F238E27FC236}">
              <a16:creationId xmlns:a16="http://schemas.microsoft.com/office/drawing/2014/main" id="{2555CCCC-AE7D-4400-9464-E322CAC89D67}"/>
            </a:ext>
          </a:extLst>
        </xdr:cNvPr>
        <xdr:cNvGrpSpPr/>
      </xdr:nvGrpSpPr>
      <xdr:grpSpPr>
        <a:xfrm>
          <a:off x="111127" y="71034263"/>
          <a:ext cx="497838" cy="436257"/>
          <a:chOff x="1618209" y="4973192"/>
          <a:chExt cx="1041045" cy="747467"/>
        </a:xfrm>
      </xdr:grpSpPr>
      <xdr:grpSp>
        <xdr:nvGrpSpPr>
          <xdr:cNvPr id="128" name="Group 127">
            <a:extLst>
              <a:ext uri="{FF2B5EF4-FFF2-40B4-BE49-F238E27FC236}">
                <a16:creationId xmlns:a16="http://schemas.microsoft.com/office/drawing/2014/main" id="{1C1E649E-6D58-4693-C3F6-922CF338B24A}"/>
              </a:ext>
            </a:extLst>
          </xdr:cNvPr>
          <xdr:cNvGrpSpPr/>
        </xdr:nvGrpSpPr>
        <xdr:grpSpPr>
          <a:xfrm>
            <a:off x="1685623" y="4973192"/>
            <a:ext cx="973631" cy="532006"/>
            <a:chOff x="1412995" y="3656226"/>
            <a:chExt cx="687390" cy="324048"/>
          </a:xfrm>
        </xdr:grpSpPr>
        <xdr:pic>
          <xdr:nvPicPr>
            <xdr:cNvPr id="130" name="Picture 129">
              <a:extLst>
                <a:ext uri="{FF2B5EF4-FFF2-40B4-BE49-F238E27FC236}">
                  <a16:creationId xmlns:a16="http://schemas.microsoft.com/office/drawing/2014/main" id="{DB8A8663-A4F5-CF61-26DC-381477FECF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0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412995" y="3761931"/>
              <a:ext cx="646827" cy="218343"/>
            </a:xfrm>
            <a:prstGeom prst="rect">
              <a:avLst/>
            </a:prstGeom>
          </xdr:spPr>
        </xdr:pic>
        <xdr:pic>
          <xdr:nvPicPr>
            <xdr:cNvPr id="131" name="Picture 130">
              <a:extLst>
                <a:ext uri="{FF2B5EF4-FFF2-40B4-BE49-F238E27FC236}">
                  <a16:creationId xmlns:a16="http://schemas.microsoft.com/office/drawing/2014/main" id="{E367749C-5B77-1F81-69C0-7DFC3EFFD107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21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919342" y="3656226"/>
              <a:ext cx="181043" cy="129737"/>
            </a:xfrm>
            <a:prstGeom prst="rect">
              <a:avLst/>
            </a:prstGeom>
          </xdr:spPr>
        </xdr:pic>
      </xdr:grpSp>
      <xdr:sp macro="" textlink="">
        <xdr:nvSpPr>
          <xdr:cNvPr id="129" name="文本框 243">
            <a:extLst>
              <a:ext uri="{FF2B5EF4-FFF2-40B4-BE49-F238E27FC236}">
                <a16:creationId xmlns:a16="http://schemas.microsoft.com/office/drawing/2014/main" id="{21D6444E-A751-1D25-7E40-D38846A362D3}"/>
              </a:ext>
            </a:extLst>
          </xdr:cNvPr>
          <xdr:cNvSpPr txBox="1"/>
        </xdr:nvSpPr>
        <xdr:spPr>
          <a:xfrm>
            <a:off x="1618209" y="5505215"/>
            <a:ext cx="1010794" cy="215444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/>
              <a:t>DENIM</a:t>
            </a:r>
          </a:p>
        </xdr:txBody>
      </xdr:sp>
    </xdr:grpSp>
    <xdr:clientData/>
  </xdr:twoCellAnchor>
  <xdr:twoCellAnchor>
    <xdr:from>
      <xdr:col>0</xdr:col>
      <xdr:colOff>130810</xdr:colOff>
      <xdr:row>130</xdr:row>
      <xdr:rowOff>95250</xdr:rowOff>
    </xdr:from>
    <xdr:to>
      <xdr:col>0</xdr:col>
      <xdr:colOff>1048952</xdr:colOff>
      <xdr:row>130</xdr:row>
      <xdr:rowOff>857250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8210C510-E7BE-46F8-B59C-758BBD4CD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68671440"/>
          <a:ext cx="910522" cy="485775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131</xdr:row>
      <xdr:rowOff>95250</xdr:rowOff>
    </xdr:from>
    <xdr:to>
      <xdr:col>0</xdr:col>
      <xdr:colOff>1079958</xdr:colOff>
      <xdr:row>131</xdr:row>
      <xdr:rowOff>857250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B6E9D7D4-80B3-4F8E-B136-B44F60FEC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69252465"/>
          <a:ext cx="949148" cy="485775"/>
        </a:xfrm>
        <a:prstGeom prst="rect">
          <a:avLst/>
        </a:prstGeom>
      </xdr:spPr>
    </xdr:pic>
    <xdr:clientData/>
  </xdr:twoCellAnchor>
  <xdr:twoCellAnchor>
    <xdr:from>
      <xdr:col>0</xdr:col>
      <xdr:colOff>108857</xdr:colOff>
      <xdr:row>132</xdr:row>
      <xdr:rowOff>68037</xdr:rowOff>
    </xdr:from>
    <xdr:to>
      <xdr:col>0</xdr:col>
      <xdr:colOff>649968</xdr:colOff>
      <xdr:row>132</xdr:row>
      <xdr:rowOff>853404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15E882E3-96C7-4554-816B-9C5492208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52" y="69808182"/>
          <a:ext cx="543016" cy="514857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132</xdr:row>
      <xdr:rowOff>174625</xdr:rowOff>
    </xdr:from>
    <xdr:to>
      <xdr:col>0</xdr:col>
      <xdr:colOff>608351</xdr:colOff>
      <xdr:row>133</xdr:row>
      <xdr:rowOff>1222</xdr:rowOff>
    </xdr:to>
    <xdr:grpSp>
      <xdr:nvGrpSpPr>
        <xdr:cNvPr id="135" name="Group 134">
          <a:extLst>
            <a:ext uri="{FF2B5EF4-FFF2-40B4-BE49-F238E27FC236}">
              <a16:creationId xmlns:a16="http://schemas.microsoft.com/office/drawing/2014/main" id="{E060FDD5-D1D2-4F08-871B-32A2AE9BD694}"/>
            </a:ext>
          </a:extLst>
        </xdr:cNvPr>
        <xdr:cNvGrpSpPr/>
      </xdr:nvGrpSpPr>
      <xdr:grpSpPr>
        <a:xfrm>
          <a:off x="161926" y="72818625"/>
          <a:ext cx="446425" cy="413972"/>
          <a:chOff x="160021" y="54368065"/>
          <a:chExt cx="1153180" cy="611457"/>
        </a:xfrm>
      </xdr:grpSpPr>
      <xdr:pic>
        <xdr:nvPicPr>
          <xdr:cNvPr id="136" name="Picture 135">
            <a:extLst>
              <a:ext uri="{FF2B5EF4-FFF2-40B4-BE49-F238E27FC236}">
                <a16:creationId xmlns:a16="http://schemas.microsoft.com/office/drawing/2014/main" id="{06C25303-5AC5-942B-37EF-5F80A06F39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021" y="54562376"/>
            <a:ext cx="1106424" cy="417146"/>
          </a:xfrm>
          <a:prstGeom prst="rect">
            <a:avLst/>
          </a:prstGeom>
        </xdr:spPr>
      </xdr:pic>
      <xdr:pic>
        <xdr:nvPicPr>
          <xdr:cNvPr id="137" name="Picture 136">
            <a:extLst>
              <a:ext uri="{FF2B5EF4-FFF2-40B4-BE49-F238E27FC236}">
                <a16:creationId xmlns:a16="http://schemas.microsoft.com/office/drawing/2014/main" id="{D89D0B32-ECA3-F268-5EE0-9612F67AAB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6"/>
          <a:stretch>
            <a:fillRect/>
          </a:stretch>
        </xdr:blipFill>
        <xdr:spPr>
          <a:xfrm>
            <a:off x="1160780" y="54368065"/>
            <a:ext cx="152421" cy="25149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130811</xdr:colOff>
      <xdr:row>133</xdr:row>
      <xdr:rowOff>112395</xdr:rowOff>
    </xdr:from>
    <xdr:to>
      <xdr:col>0</xdr:col>
      <xdr:colOff>1122190</xdr:colOff>
      <xdr:row>133</xdr:row>
      <xdr:rowOff>874395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AE615E38-45E8-4326-8672-CFDABDECD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1" y="70435470"/>
          <a:ext cx="981854" cy="466725"/>
        </a:xfrm>
        <a:prstGeom prst="rect">
          <a:avLst/>
        </a:prstGeom>
      </xdr:spPr>
    </xdr:pic>
    <xdr:clientData/>
  </xdr:twoCellAnchor>
  <xdr:twoCellAnchor>
    <xdr:from>
      <xdr:col>0</xdr:col>
      <xdr:colOff>130810</xdr:colOff>
      <xdr:row>134</xdr:row>
      <xdr:rowOff>112395</xdr:rowOff>
    </xdr:from>
    <xdr:to>
      <xdr:col>0</xdr:col>
      <xdr:colOff>1078196</xdr:colOff>
      <xdr:row>134</xdr:row>
      <xdr:rowOff>874395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6753E243-3975-42B7-9E67-F8E12E2DB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71016495"/>
          <a:ext cx="945481" cy="466725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135</xdr:row>
      <xdr:rowOff>154409</xdr:rowOff>
    </xdr:from>
    <xdr:to>
      <xdr:col>0</xdr:col>
      <xdr:colOff>1320800</xdr:colOff>
      <xdr:row>135</xdr:row>
      <xdr:rowOff>817144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73E9B2C8-B28A-413B-A237-3ABBE3D6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55" y="71639534"/>
          <a:ext cx="994410" cy="42842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137433</xdr:colOff>
      <xdr:row>136</xdr:row>
      <xdr:rowOff>223675</xdr:rowOff>
    </xdr:from>
    <xdr:to>
      <xdr:col>0</xdr:col>
      <xdr:colOff>1337583</xdr:colOff>
      <xdr:row>136</xdr:row>
      <xdr:rowOff>692098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2D39D83E-8964-4B57-83A3-3D795D2F5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623" y="72287920"/>
          <a:ext cx="977265" cy="357933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130810</xdr:colOff>
      <xdr:row>137</xdr:row>
      <xdr:rowOff>95250</xdr:rowOff>
    </xdr:from>
    <xdr:to>
      <xdr:col>0</xdr:col>
      <xdr:colOff>969772</xdr:colOff>
      <xdr:row>137</xdr:row>
      <xdr:rowOff>857250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EC4501A5-B7E6-42C2-B0B4-9054FEB4D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620" y="72738615"/>
          <a:ext cx="838962" cy="485775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138</xdr:row>
      <xdr:rowOff>158750</xdr:rowOff>
    </xdr:from>
    <xdr:to>
      <xdr:col>0</xdr:col>
      <xdr:colOff>1186815</xdr:colOff>
      <xdr:row>138</xdr:row>
      <xdr:rowOff>841210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21D5BDC9-7563-4F13-85E1-C133B2D03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" y="73388855"/>
          <a:ext cx="1052830" cy="42338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140</xdr:row>
      <xdr:rowOff>47625</xdr:rowOff>
    </xdr:from>
    <xdr:to>
      <xdr:col>0</xdr:col>
      <xdr:colOff>789940</xdr:colOff>
      <xdr:row>140</xdr:row>
      <xdr:rowOff>788670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74793FA6-EF8C-4A3E-8996-95A6148DB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470" y="74439780"/>
          <a:ext cx="456565" cy="527685"/>
        </a:xfrm>
        <a:prstGeom prst="rect">
          <a:avLst/>
        </a:prstGeom>
      </xdr:spPr>
    </xdr:pic>
    <xdr:clientData/>
  </xdr:twoCellAnchor>
  <xdr:twoCellAnchor>
    <xdr:from>
      <xdr:col>0</xdr:col>
      <xdr:colOff>329565</xdr:colOff>
      <xdr:row>139</xdr:row>
      <xdr:rowOff>79374</xdr:rowOff>
    </xdr:from>
    <xdr:to>
      <xdr:col>1</xdr:col>
      <xdr:colOff>0</xdr:colOff>
      <xdr:row>140</xdr:row>
      <xdr:rowOff>1904</xdr:rowOff>
    </xdr:to>
    <xdr:grpSp>
      <xdr:nvGrpSpPr>
        <xdr:cNvPr id="145" name="Group 144">
          <a:extLst>
            <a:ext uri="{FF2B5EF4-FFF2-40B4-BE49-F238E27FC236}">
              <a16:creationId xmlns:a16="http://schemas.microsoft.com/office/drawing/2014/main" id="{0DA9164A-481E-40DD-8C44-1742F26B50C4}"/>
            </a:ext>
          </a:extLst>
        </xdr:cNvPr>
        <xdr:cNvGrpSpPr/>
      </xdr:nvGrpSpPr>
      <xdr:grpSpPr>
        <a:xfrm>
          <a:off x="329565" y="76834999"/>
          <a:ext cx="821373" cy="509905"/>
          <a:chOff x="12470822" y="1329304"/>
          <a:chExt cx="672635" cy="1117924"/>
        </a:xfrm>
      </xdr:grpSpPr>
      <xdr:pic>
        <xdr:nvPicPr>
          <xdr:cNvPr id="146" name="Picture 145">
            <a:extLst>
              <a:ext uri="{FF2B5EF4-FFF2-40B4-BE49-F238E27FC236}">
                <a16:creationId xmlns:a16="http://schemas.microsoft.com/office/drawing/2014/main" id="{79ADA2E4-19A2-EBC1-D656-BDEE64C1A0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470822" y="1329304"/>
            <a:ext cx="672635" cy="1099439"/>
          </a:xfrm>
          <a:prstGeom prst="rect">
            <a:avLst/>
          </a:prstGeom>
        </xdr:spPr>
      </xdr:pic>
      <xdr:pic>
        <xdr:nvPicPr>
          <xdr:cNvPr id="147" name="Picture 146">
            <a:extLst>
              <a:ext uri="{FF2B5EF4-FFF2-40B4-BE49-F238E27FC236}">
                <a16:creationId xmlns:a16="http://schemas.microsoft.com/office/drawing/2014/main" id="{4D6CD021-0F38-6E5B-5C0C-A4E950D6F2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73845" y="1781729"/>
            <a:ext cx="659221" cy="66549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269875</xdr:colOff>
      <xdr:row>141</xdr:row>
      <xdr:rowOff>127000</xdr:rowOff>
    </xdr:from>
    <xdr:to>
      <xdr:col>0</xdr:col>
      <xdr:colOff>938822</xdr:colOff>
      <xdr:row>141</xdr:row>
      <xdr:rowOff>804613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D511BB54-52D4-4062-B6FD-1E9B076AA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75102085"/>
          <a:ext cx="665137" cy="447108"/>
        </a:xfrm>
        <a:prstGeom prst="rect">
          <a:avLst/>
        </a:prstGeom>
      </xdr:spPr>
    </xdr:pic>
    <xdr:clientData/>
  </xdr:twoCellAnchor>
  <xdr:twoCellAnchor>
    <xdr:from>
      <xdr:col>0</xdr:col>
      <xdr:colOff>86473</xdr:colOff>
      <xdr:row>145</xdr:row>
      <xdr:rowOff>89647</xdr:rowOff>
    </xdr:from>
    <xdr:to>
      <xdr:col>0</xdr:col>
      <xdr:colOff>1329392</xdr:colOff>
      <xdr:row>145</xdr:row>
      <xdr:rowOff>857997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68F7006E-2DEC-4F17-97A9-03B61EBB555B}"/>
            </a:ext>
          </a:extLst>
        </xdr:cNvPr>
        <xdr:cNvSpPr/>
      </xdr:nvSpPr>
      <xdr:spPr>
        <a:xfrm>
          <a:off x="88378" y="77388832"/>
          <a:ext cx="1029559" cy="484505"/>
        </a:xfrm>
        <a:prstGeom prst="rect">
          <a:avLst/>
        </a:prstGeom>
        <a:blipFill>
          <a:blip xmlns:r="http://schemas.openxmlformats.org/officeDocument/2006/relationships" r:embed="rId13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146</xdr:row>
      <xdr:rowOff>56029</xdr:rowOff>
    </xdr:from>
    <xdr:to>
      <xdr:col>0</xdr:col>
      <xdr:colOff>1363009</xdr:colOff>
      <xdr:row>146</xdr:row>
      <xdr:rowOff>915520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3F5D04FB-4B40-4140-A513-F5B9850F6FBF}"/>
            </a:ext>
          </a:extLst>
        </xdr:cNvPr>
        <xdr:cNvSpPr/>
      </xdr:nvSpPr>
      <xdr:spPr>
        <a:xfrm>
          <a:off x="0" y="77936239"/>
          <a:ext cx="1113454" cy="522306"/>
        </a:xfrm>
        <a:prstGeom prst="rect">
          <a:avLst/>
        </a:prstGeom>
        <a:blipFill>
          <a:blip xmlns:r="http://schemas.openxmlformats.org/officeDocument/2006/relationships" r:embed="rId13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78442</xdr:colOff>
      <xdr:row>147</xdr:row>
      <xdr:rowOff>121023</xdr:rowOff>
    </xdr:from>
    <xdr:to>
      <xdr:col>0</xdr:col>
      <xdr:colOff>1411942</xdr:colOff>
      <xdr:row>147</xdr:row>
      <xdr:rowOff>870883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4A1A26D5-AC11-40A4-A09A-B89BD6A5458C}"/>
            </a:ext>
          </a:extLst>
        </xdr:cNvPr>
        <xdr:cNvSpPr/>
      </xdr:nvSpPr>
      <xdr:spPr>
        <a:xfrm>
          <a:off x="78442" y="78580353"/>
          <a:ext cx="1038225" cy="460300"/>
        </a:xfrm>
        <a:prstGeom prst="rect">
          <a:avLst/>
        </a:prstGeom>
        <a:blipFill>
          <a:blip xmlns:r="http://schemas.openxmlformats.org/officeDocument/2006/relationships" r:embed="rId13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30443</xdr:colOff>
      <xdr:row>148</xdr:row>
      <xdr:rowOff>98239</xdr:rowOff>
    </xdr:from>
    <xdr:to>
      <xdr:col>0</xdr:col>
      <xdr:colOff>1362262</xdr:colOff>
      <xdr:row>148</xdr:row>
      <xdr:rowOff>851647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1FC60CC1-AE90-49DC-8236-D0004818285C}"/>
            </a:ext>
          </a:extLst>
        </xdr:cNvPr>
        <xdr:cNvSpPr/>
      </xdr:nvSpPr>
      <xdr:spPr>
        <a:xfrm>
          <a:off x="28538" y="79132879"/>
          <a:ext cx="1084169" cy="484803"/>
        </a:xfrm>
        <a:prstGeom prst="rect">
          <a:avLst/>
        </a:prstGeom>
        <a:blipFill>
          <a:blip xmlns:r="http://schemas.openxmlformats.org/officeDocument/2006/relationships" r:embed="rId14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33619</xdr:colOff>
      <xdr:row>149</xdr:row>
      <xdr:rowOff>126813</xdr:rowOff>
    </xdr:from>
    <xdr:to>
      <xdr:col>0</xdr:col>
      <xdr:colOff>1336676</xdr:colOff>
      <xdr:row>149</xdr:row>
      <xdr:rowOff>843616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C196CC9D-56C3-497A-B0C3-B252F5351CA1}"/>
            </a:ext>
          </a:extLst>
        </xdr:cNvPr>
        <xdr:cNvSpPr/>
      </xdr:nvSpPr>
      <xdr:spPr>
        <a:xfrm>
          <a:off x="31714" y="79750098"/>
          <a:ext cx="1085887" cy="448198"/>
        </a:xfrm>
        <a:prstGeom prst="rect">
          <a:avLst/>
        </a:prstGeom>
        <a:blipFill>
          <a:blip xmlns:r="http://schemas.openxmlformats.org/officeDocument/2006/relationships" r:embed="rId14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5B02-3B16-4659-AD6E-6E3DE3B8564B}">
  <dimension ref="A1:BF152"/>
  <sheetViews>
    <sheetView showGridLines="0" tabSelected="1" zoomScale="60" zoomScaleNormal="60" workbookViewId="0">
      <pane ySplit="14" topLeftCell="A146" activePane="bottomLeft" state="frozen"/>
      <selection pane="bottomLeft" activeCell="BD146" sqref="BD146"/>
    </sheetView>
  </sheetViews>
  <sheetFormatPr defaultColWidth="8.86328125" defaultRowHeight="15"/>
  <cols>
    <col min="1" max="1" width="16.1328125" style="9" customWidth="1"/>
    <col min="2" max="3" width="10.1328125" style="9" customWidth="1"/>
    <col min="4" max="4" width="10" style="9" bestFit="1" customWidth="1"/>
    <col min="5" max="5" width="8" style="9" bestFit="1" customWidth="1"/>
    <col min="6" max="6" width="14.1328125" style="9" bestFit="1" customWidth="1"/>
    <col min="7" max="7" width="9.73046875" style="9" bestFit="1" customWidth="1"/>
    <col min="8" max="8" width="10.3984375" style="9" bestFit="1" customWidth="1"/>
    <col min="9" max="9" width="13" style="9" customWidth="1"/>
    <col min="10" max="10" width="10.86328125" style="9" bestFit="1" customWidth="1"/>
    <col min="11" max="11" width="11.1328125" style="9" bestFit="1" customWidth="1"/>
    <col min="12" max="12" width="4.86328125" style="9" bestFit="1" customWidth="1"/>
    <col min="13" max="13" width="4.3984375" style="9" bestFit="1" customWidth="1"/>
    <col min="14" max="25" width="3.3984375" style="9" bestFit="1" customWidth="1"/>
    <col min="26" max="27" width="4.1328125" style="9" bestFit="1" customWidth="1"/>
    <col min="28" max="28" width="4.3984375" style="9" bestFit="1" customWidth="1"/>
    <col min="29" max="30" width="4.1328125" style="9" bestFit="1" customWidth="1"/>
    <col min="31" max="31" width="4.3984375" style="9" bestFit="1" customWidth="1"/>
    <col min="32" max="46" width="4.1328125" style="9" bestFit="1" customWidth="1"/>
    <col min="47" max="47" width="5.1328125" style="9" bestFit="1" customWidth="1"/>
    <col min="48" max="48" width="4.1328125" style="9" bestFit="1" customWidth="1"/>
    <col min="49" max="49" width="5.1328125" style="9" bestFit="1" customWidth="1"/>
    <col min="50" max="51" width="4.1328125" style="9" bestFit="1" customWidth="1"/>
    <col min="52" max="52" width="13" style="14" customWidth="1"/>
    <col min="53" max="53" width="14" style="10" bestFit="1" customWidth="1"/>
    <col min="54" max="54" width="22.59765625" style="10" bestFit="1" customWidth="1"/>
    <col min="55" max="55" width="13.59765625" style="10" bestFit="1" customWidth="1"/>
    <col min="56" max="56" width="20.59765625" style="10" bestFit="1" customWidth="1"/>
    <col min="57" max="57" width="14.86328125" style="19" bestFit="1" customWidth="1"/>
    <col min="58" max="58" width="22" style="19" bestFit="1" customWidth="1"/>
    <col min="59" max="16384" width="8.86328125" style="9"/>
  </cols>
  <sheetData>
    <row r="1" spans="1:58" ht="15.75">
      <c r="A1" s="25" t="s">
        <v>0</v>
      </c>
      <c r="B1" s="26"/>
      <c r="C1" s="27"/>
    </row>
    <row r="2" spans="1:58" ht="15.95" customHeight="1">
      <c r="A2" s="22" t="s">
        <v>1</v>
      </c>
      <c r="B2" s="23"/>
      <c r="C2" s="28"/>
    </row>
    <row r="3" spans="1:58" ht="15.95" customHeight="1">
      <c r="A3" s="22" t="s">
        <v>2</v>
      </c>
      <c r="B3" s="23"/>
      <c r="C3" s="28"/>
    </row>
    <row r="4" spans="1:58" ht="15.95" customHeight="1">
      <c r="A4" s="22" t="s">
        <v>3</v>
      </c>
      <c r="B4" s="23"/>
      <c r="C4" s="28"/>
    </row>
    <row r="5" spans="1:58" ht="15.95" customHeight="1">
      <c r="A5" s="22" t="s">
        <v>4</v>
      </c>
      <c r="B5" s="23"/>
      <c r="C5" s="28"/>
    </row>
    <row r="6" spans="1:58" ht="15.95" customHeight="1">
      <c r="A6" s="22" t="s">
        <v>5</v>
      </c>
      <c r="B6" s="23"/>
      <c r="C6" s="28"/>
    </row>
    <row r="7" spans="1:58" ht="15.95" customHeight="1">
      <c r="A7" s="22" t="s">
        <v>6</v>
      </c>
      <c r="B7" s="23"/>
      <c r="C7" s="28"/>
    </row>
    <row r="8" spans="1:58" ht="15.95" customHeight="1">
      <c r="A8" s="22" t="s">
        <v>7</v>
      </c>
      <c r="B8" s="23"/>
      <c r="C8" s="28"/>
    </row>
    <row r="9" spans="1:58" ht="15.95" customHeight="1">
      <c r="A9" s="22" t="s">
        <v>8</v>
      </c>
      <c r="B9" s="23"/>
      <c r="C9" s="28"/>
    </row>
    <row r="10" spans="1:58" ht="15.95" customHeight="1">
      <c r="A10" s="22" t="s">
        <v>9</v>
      </c>
      <c r="B10" s="23"/>
      <c r="C10" s="24"/>
    </row>
    <row r="11" spans="1:58" ht="15.95" customHeight="1">
      <c r="A11" s="22" t="s">
        <v>10</v>
      </c>
      <c r="B11" s="23"/>
      <c r="C11" s="24"/>
    </row>
    <row r="12" spans="1:58" ht="15.95" customHeight="1">
      <c r="A12" s="22" t="s">
        <v>11</v>
      </c>
      <c r="B12" s="23"/>
      <c r="C12" s="24"/>
    </row>
    <row r="14" spans="1:58" ht="60">
      <c r="A14" s="11" t="s">
        <v>12</v>
      </c>
      <c r="B14" s="11" t="s">
        <v>13</v>
      </c>
      <c r="C14" s="11" t="s">
        <v>14</v>
      </c>
      <c r="D14" s="11" t="s">
        <v>15</v>
      </c>
      <c r="E14" s="11" t="s">
        <v>16</v>
      </c>
      <c r="F14" s="11" t="s">
        <v>17</v>
      </c>
      <c r="G14" s="11" t="s">
        <v>18</v>
      </c>
      <c r="H14" s="11" t="s">
        <v>19</v>
      </c>
      <c r="I14" s="11" t="s">
        <v>20</v>
      </c>
      <c r="J14" s="11" t="s">
        <v>21</v>
      </c>
      <c r="K14" s="11" t="s">
        <v>22</v>
      </c>
      <c r="L14" s="12" t="s">
        <v>23</v>
      </c>
      <c r="M14" s="13">
        <v>10</v>
      </c>
      <c r="N14" s="13">
        <v>20</v>
      </c>
      <c r="O14" s="13">
        <v>30</v>
      </c>
      <c r="P14" s="13">
        <v>40</v>
      </c>
      <c r="Q14" s="13">
        <v>50</v>
      </c>
      <c r="R14" s="13">
        <v>55</v>
      </c>
      <c r="S14" s="13">
        <v>60</v>
      </c>
      <c r="T14" s="13">
        <v>65</v>
      </c>
      <c r="U14" s="13">
        <v>70</v>
      </c>
      <c r="V14" s="13">
        <v>75</v>
      </c>
      <c r="W14" s="13">
        <v>80</v>
      </c>
      <c r="X14" s="13">
        <v>85</v>
      </c>
      <c r="Y14" s="13">
        <v>90</v>
      </c>
      <c r="Z14" s="13">
        <v>340</v>
      </c>
      <c r="AA14" s="13">
        <v>345</v>
      </c>
      <c r="AB14" s="13">
        <v>350</v>
      </c>
      <c r="AC14" s="13">
        <v>355</v>
      </c>
      <c r="AD14" s="13">
        <v>360</v>
      </c>
      <c r="AE14" s="13">
        <v>365</v>
      </c>
      <c r="AF14" s="13">
        <v>370</v>
      </c>
      <c r="AG14" s="13">
        <v>375</v>
      </c>
      <c r="AH14" s="13">
        <v>380</v>
      </c>
      <c r="AI14" s="13">
        <v>385</v>
      </c>
      <c r="AJ14" s="13">
        <v>390</v>
      </c>
      <c r="AK14" s="13">
        <v>395</v>
      </c>
      <c r="AL14" s="13">
        <v>400</v>
      </c>
      <c r="AM14" s="13">
        <v>405</v>
      </c>
      <c r="AN14" s="13">
        <v>410</v>
      </c>
      <c r="AO14" s="13">
        <v>415</v>
      </c>
      <c r="AP14" s="13">
        <v>420</v>
      </c>
      <c r="AQ14" s="13">
        <v>425</v>
      </c>
      <c r="AR14" s="13">
        <v>430</v>
      </c>
      <c r="AS14" s="13">
        <v>435</v>
      </c>
      <c r="AT14" s="13">
        <v>440</v>
      </c>
      <c r="AU14" s="13">
        <v>445</v>
      </c>
      <c r="AV14" s="13">
        <v>450</v>
      </c>
      <c r="AW14" s="13">
        <v>800</v>
      </c>
      <c r="AX14" s="13">
        <v>850</v>
      </c>
      <c r="AY14" s="13">
        <v>900</v>
      </c>
      <c r="AZ14" s="15" t="s">
        <v>24</v>
      </c>
      <c r="BA14" s="17" t="s">
        <v>25</v>
      </c>
      <c r="BB14" s="17" t="s">
        <v>26</v>
      </c>
      <c r="BC14" s="17" t="s">
        <v>27</v>
      </c>
      <c r="BD14" s="17" t="s">
        <v>28</v>
      </c>
      <c r="BE14" s="21" t="s">
        <v>29</v>
      </c>
      <c r="BF14" s="21" t="s">
        <v>30</v>
      </c>
    </row>
    <row r="15" spans="1:58" ht="46.35" customHeight="1">
      <c r="A15" s="7" t="s">
        <v>31</v>
      </c>
      <c r="B15" s="1" t="s">
        <v>32</v>
      </c>
      <c r="C15" s="2" t="s">
        <v>33</v>
      </c>
      <c r="D15" s="2" t="s">
        <v>34</v>
      </c>
      <c r="E15" s="2">
        <v>242</v>
      </c>
      <c r="F15" s="2" t="s">
        <v>35</v>
      </c>
      <c r="G15" s="2" t="s">
        <v>36</v>
      </c>
      <c r="H15" s="1" t="s">
        <v>37</v>
      </c>
      <c r="I15" s="2" t="s">
        <v>38</v>
      </c>
      <c r="J15" s="2" t="s">
        <v>39</v>
      </c>
      <c r="K15" s="2" t="s">
        <v>40</v>
      </c>
      <c r="L15" s="3">
        <f>AZ15</f>
        <v>19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1</v>
      </c>
      <c r="AB15" s="4">
        <v>1</v>
      </c>
      <c r="AC15" s="4">
        <v>0</v>
      </c>
      <c r="AD15" s="4">
        <v>2</v>
      </c>
      <c r="AE15" s="4">
        <v>2</v>
      </c>
      <c r="AF15" s="4">
        <v>2</v>
      </c>
      <c r="AG15" s="4">
        <v>5</v>
      </c>
      <c r="AH15" s="4">
        <v>3</v>
      </c>
      <c r="AI15" s="4">
        <v>1</v>
      </c>
      <c r="AJ15" s="4">
        <v>2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16">
        <v>19</v>
      </c>
      <c r="BA15" s="18">
        <v>535</v>
      </c>
      <c r="BB15" s="18">
        <f>SUM(BA15*AZ15)</f>
        <v>10165</v>
      </c>
      <c r="BC15" s="18">
        <f t="shared" ref="BC15:BC46" si="0">SUM(BA15*0.3250093)</f>
        <v>173.8799755</v>
      </c>
      <c r="BD15" s="18">
        <f t="shared" ref="BD15:BD46" si="1">SUM(BC15*AZ15)</f>
        <v>3303.7195345</v>
      </c>
      <c r="BE15" s="20">
        <f>SUM(BC15/1.12)</f>
        <v>155.24997812499998</v>
      </c>
      <c r="BF15" s="20">
        <f t="shared" ref="BF15:BF46" si="2">SUM(BE15*AZ15)</f>
        <v>2949.7495843749998</v>
      </c>
    </row>
    <row r="16" spans="1:58" ht="46.35" customHeight="1">
      <c r="A16" s="7" t="s">
        <v>41</v>
      </c>
      <c r="B16" s="1" t="s">
        <v>42</v>
      </c>
      <c r="C16" s="2" t="s">
        <v>33</v>
      </c>
      <c r="D16" s="2" t="s">
        <v>34</v>
      </c>
      <c r="E16" s="2">
        <v>242</v>
      </c>
      <c r="F16" s="2" t="s">
        <v>35</v>
      </c>
      <c r="G16" s="2" t="s">
        <v>36</v>
      </c>
      <c r="H16" s="1" t="s">
        <v>37</v>
      </c>
      <c r="I16" s="2" t="s">
        <v>43</v>
      </c>
      <c r="J16" s="2" t="s">
        <v>39</v>
      </c>
      <c r="K16" s="2" t="s">
        <v>40</v>
      </c>
      <c r="L16" s="3">
        <f t="shared" ref="L16:L79" si="3">AZ16</f>
        <v>7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1</v>
      </c>
      <c r="AB16" s="4">
        <v>0</v>
      </c>
      <c r="AC16" s="4">
        <v>1</v>
      </c>
      <c r="AD16" s="4">
        <v>0</v>
      </c>
      <c r="AE16" s="4">
        <v>1</v>
      </c>
      <c r="AF16" s="4">
        <v>0</v>
      </c>
      <c r="AG16" s="4">
        <v>4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16">
        <v>7</v>
      </c>
      <c r="BA16" s="18">
        <v>535</v>
      </c>
      <c r="BB16" s="18">
        <f t="shared" ref="BB16:BB79" si="4">SUM(BA16*AZ16)</f>
        <v>3745</v>
      </c>
      <c r="BC16" s="18">
        <f t="shared" si="0"/>
        <v>173.8799755</v>
      </c>
      <c r="BD16" s="18">
        <f t="shared" si="1"/>
        <v>1217.1598285</v>
      </c>
      <c r="BE16" s="20">
        <f t="shared" ref="BE16:BE79" si="5">SUM(BC16/1.12)</f>
        <v>155.24997812499998</v>
      </c>
      <c r="BF16" s="20">
        <f t="shared" si="2"/>
        <v>1086.749846875</v>
      </c>
    </row>
    <row r="17" spans="1:58" ht="46.35" customHeight="1">
      <c r="A17" s="7" t="s">
        <v>44</v>
      </c>
      <c r="B17" s="1" t="s">
        <v>45</v>
      </c>
      <c r="C17" s="2" t="s">
        <v>33</v>
      </c>
      <c r="D17" s="2" t="s">
        <v>34</v>
      </c>
      <c r="E17" s="2">
        <v>221</v>
      </c>
      <c r="F17" s="2" t="s">
        <v>46</v>
      </c>
      <c r="G17" s="2" t="s">
        <v>47</v>
      </c>
      <c r="H17" s="1" t="s">
        <v>48</v>
      </c>
      <c r="I17" s="2" t="s">
        <v>49</v>
      </c>
      <c r="J17" s="2" t="s">
        <v>39</v>
      </c>
      <c r="K17" s="2" t="s">
        <v>40</v>
      </c>
      <c r="L17" s="3">
        <f t="shared" si="3"/>
        <v>43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3</v>
      </c>
      <c r="AA17" s="4">
        <v>2</v>
      </c>
      <c r="AB17" s="4">
        <v>17</v>
      </c>
      <c r="AC17" s="4">
        <v>1</v>
      </c>
      <c r="AD17" s="4">
        <v>8</v>
      </c>
      <c r="AE17" s="4">
        <v>0</v>
      </c>
      <c r="AF17" s="4">
        <v>6</v>
      </c>
      <c r="AG17" s="4">
        <v>1</v>
      </c>
      <c r="AH17" s="4">
        <v>3</v>
      </c>
      <c r="AI17" s="4">
        <v>0</v>
      </c>
      <c r="AJ17" s="4">
        <v>2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16">
        <v>43</v>
      </c>
      <c r="BA17" s="18">
        <v>800</v>
      </c>
      <c r="BB17" s="18">
        <f t="shared" si="4"/>
        <v>34400</v>
      </c>
      <c r="BC17" s="18">
        <f t="shared" si="0"/>
        <v>260.00743999999997</v>
      </c>
      <c r="BD17" s="18">
        <f t="shared" si="1"/>
        <v>11180.319919999998</v>
      </c>
      <c r="BE17" s="20">
        <f t="shared" si="5"/>
        <v>232.14949999999996</v>
      </c>
      <c r="BF17" s="20">
        <f t="shared" si="2"/>
        <v>9982.4284999999982</v>
      </c>
    </row>
    <row r="18" spans="1:58" ht="46.35" customHeight="1">
      <c r="A18" s="7" t="s">
        <v>50</v>
      </c>
      <c r="B18" s="1" t="s">
        <v>51</v>
      </c>
      <c r="C18" s="2" t="s">
        <v>33</v>
      </c>
      <c r="D18" s="2" t="s">
        <v>34</v>
      </c>
      <c r="E18" s="2">
        <v>231</v>
      </c>
      <c r="F18" s="2" t="s">
        <v>46</v>
      </c>
      <c r="G18" s="2" t="s">
        <v>52</v>
      </c>
      <c r="H18" s="1" t="s">
        <v>48</v>
      </c>
      <c r="I18" s="2" t="s">
        <v>53</v>
      </c>
      <c r="J18" s="2" t="s">
        <v>39</v>
      </c>
      <c r="K18" s="2" t="s">
        <v>40</v>
      </c>
      <c r="L18" s="3">
        <f t="shared" si="3"/>
        <v>10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1</v>
      </c>
      <c r="AB18" s="4">
        <v>0</v>
      </c>
      <c r="AC18" s="4">
        <v>1</v>
      </c>
      <c r="AD18" s="4">
        <v>4</v>
      </c>
      <c r="AE18" s="4">
        <v>0</v>
      </c>
      <c r="AF18" s="4">
        <v>2</v>
      </c>
      <c r="AG18" s="4">
        <v>2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16">
        <v>10</v>
      </c>
      <c r="BA18" s="18">
        <v>800</v>
      </c>
      <c r="BB18" s="18">
        <f t="shared" si="4"/>
        <v>8000</v>
      </c>
      <c r="BC18" s="18">
        <f t="shared" si="0"/>
        <v>260.00743999999997</v>
      </c>
      <c r="BD18" s="18">
        <f t="shared" si="1"/>
        <v>2600.0743999999995</v>
      </c>
      <c r="BE18" s="20">
        <f t="shared" si="5"/>
        <v>232.14949999999996</v>
      </c>
      <c r="BF18" s="20">
        <f t="shared" si="2"/>
        <v>2321.4949999999994</v>
      </c>
    </row>
    <row r="19" spans="1:58" ht="46.35" customHeight="1">
      <c r="A19" s="7" t="s">
        <v>54</v>
      </c>
      <c r="B19" s="1" t="s">
        <v>55</v>
      </c>
      <c r="C19" s="2" t="s">
        <v>56</v>
      </c>
      <c r="D19" s="2" t="s">
        <v>57</v>
      </c>
      <c r="E19" s="2">
        <v>242</v>
      </c>
      <c r="F19" s="2" t="s">
        <v>58</v>
      </c>
      <c r="G19" s="2" t="s">
        <v>59</v>
      </c>
      <c r="H19" s="1" t="s">
        <v>48</v>
      </c>
      <c r="I19" s="2" t="s">
        <v>60</v>
      </c>
      <c r="J19" s="2" t="s">
        <v>39</v>
      </c>
      <c r="K19" s="2" t="s">
        <v>40</v>
      </c>
      <c r="L19" s="3">
        <f t="shared" si="3"/>
        <v>14</v>
      </c>
      <c r="M19" s="4">
        <v>14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16">
        <v>14</v>
      </c>
      <c r="BA19" s="18">
        <v>2280</v>
      </c>
      <c r="BB19" s="18">
        <f t="shared" si="4"/>
        <v>31920</v>
      </c>
      <c r="BC19" s="18">
        <f t="shared" si="0"/>
        <v>741.02120400000001</v>
      </c>
      <c r="BD19" s="18">
        <f t="shared" si="1"/>
        <v>10374.296856000001</v>
      </c>
      <c r="BE19" s="20">
        <f t="shared" si="5"/>
        <v>661.6260749999999</v>
      </c>
      <c r="BF19" s="20">
        <f t="shared" si="2"/>
        <v>9262.7650499999982</v>
      </c>
    </row>
    <row r="20" spans="1:58" ht="46.35" customHeight="1">
      <c r="A20" s="7" t="s">
        <v>61</v>
      </c>
      <c r="B20" s="1" t="s">
        <v>62</v>
      </c>
      <c r="C20" s="2" t="s">
        <v>56</v>
      </c>
      <c r="D20" s="2" t="s">
        <v>57</v>
      </c>
      <c r="E20" s="2">
        <v>241</v>
      </c>
      <c r="F20" s="2" t="s">
        <v>58</v>
      </c>
      <c r="G20" s="2" t="s">
        <v>63</v>
      </c>
      <c r="H20" s="1" t="s">
        <v>48</v>
      </c>
      <c r="I20" s="2" t="s">
        <v>64</v>
      </c>
      <c r="J20" s="2" t="s">
        <v>39</v>
      </c>
      <c r="K20" s="2" t="s">
        <v>40</v>
      </c>
      <c r="L20" s="3">
        <f t="shared" si="3"/>
        <v>6</v>
      </c>
      <c r="M20" s="4">
        <v>6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16">
        <v>6</v>
      </c>
      <c r="BA20" s="18">
        <v>1920</v>
      </c>
      <c r="BB20" s="18">
        <f t="shared" si="4"/>
        <v>11520</v>
      </c>
      <c r="BC20" s="18">
        <f t="shared" si="0"/>
        <v>624.01785600000005</v>
      </c>
      <c r="BD20" s="18">
        <f t="shared" si="1"/>
        <v>3744.1071360000005</v>
      </c>
      <c r="BE20" s="20">
        <f t="shared" si="5"/>
        <v>557.15880000000004</v>
      </c>
      <c r="BF20" s="20">
        <f t="shared" si="2"/>
        <v>3342.9528</v>
      </c>
    </row>
    <row r="21" spans="1:58" ht="46.35" customHeight="1">
      <c r="A21" s="7" t="s">
        <v>65</v>
      </c>
      <c r="B21" s="1" t="s">
        <v>66</v>
      </c>
      <c r="C21" s="2" t="s">
        <v>56</v>
      </c>
      <c r="D21" s="2" t="s">
        <v>57</v>
      </c>
      <c r="E21" s="2">
        <v>241</v>
      </c>
      <c r="F21" s="2" t="s">
        <v>58</v>
      </c>
      <c r="G21" s="2" t="s">
        <v>63</v>
      </c>
      <c r="H21" s="1" t="s">
        <v>48</v>
      </c>
      <c r="I21" s="2" t="s">
        <v>67</v>
      </c>
      <c r="J21" s="2" t="s">
        <v>39</v>
      </c>
      <c r="K21" s="2" t="s">
        <v>40</v>
      </c>
      <c r="L21" s="3">
        <f t="shared" si="3"/>
        <v>6</v>
      </c>
      <c r="M21" s="4">
        <v>6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16">
        <v>6</v>
      </c>
      <c r="BA21" s="18">
        <v>1920</v>
      </c>
      <c r="BB21" s="18">
        <f t="shared" si="4"/>
        <v>11520</v>
      </c>
      <c r="BC21" s="18">
        <f t="shared" si="0"/>
        <v>624.01785600000005</v>
      </c>
      <c r="BD21" s="18">
        <f t="shared" si="1"/>
        <v>3744.1071360000005</v>
      </c>
      <c r="BE21" s="20">
        <f t="shared" si="5"/>
        <v>557.15880000000004</v>
      </c>
      <c r="BF21" s="20">
        <f t="shared" si="2"/>
        <v>3342.9528</v>
      </c>
    </row>
    <row r="22" spans="1:58" ht="46.35" customHeight="1">
      <c r="A22" s="7" t="s">
        <v>68</v>
      </c>
      <c r="B22" s="1" t="s">
        <v>69</v>
      </c>
      <c r="C22" s="2" t="s">
        <v>56</v>
      </c>
      <c r="D22" s="2" t="s">
        <v>57</v>
      </c>
      <c r="E22" s="2">
        <v>242</v>
      </c>
      <c r="F22" s="2" t="s">
        <v>58</v>
      </c>
      <c r="G22" s="2" t="s">
        <v>70</v>
      </c>
      <c r="H22" s="1" t="s">
        <v>48</v>
      </c>
      <c r="I22" s="2" t="s">
        <v>71</v>
      </c>
      <c r="J22" s="2" t="s">
        <v>39</v>
      </c>
      <c r="K22" s="2" t="s">
        <v>40</v>
      </c>
      <c r="L22" s="3">
        <f t="shared" si="3"/>
        <v>6</v>
      </c>
      <c r="M22" s="4">
        <v>6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16">
        <v>6</v>
      </c>
      <c r="BA22" s="18">
        <v>2400</v>
      </c>
      <c r="BB22" s="18">
        <f t="shared" si="4"/>
        <v>14400</v>
      </c>
      <c r="BC22" s="18">
        <f t="shared" si="0"/>
        <v>780.02232000000004</v>
      </c>
      <c r="BD22" s="18">
        <f t="shared" si="1"/>
        <v>4680.1339200000002</v>
      </c>
      <c r="BE22" s="20">
        <f t="shared" si="5"/>
        <v>696.44849999999997</v>
      </c>
      <c r="BF22" s="20">
        <f t="shared" si="2"/>
        <v>4178.6909999999998</v>
      </c>
    </row>
    <row r="23" spans="1:58" ht="46.35" customHeight="1">
      <c r="A23" s="7" t="s">
        <v>72</v>
      </c>
      <c r="B23" s="1" t="s">
        <v>73</v>
      </c>
      <c r="C23" s="2" t="s">
        <v>56</v>
      </c>
      <c r="D23" s="2" t="s">
        <v>74</v>
      </c>
      <c r="E23" s="2">
        <v>232</v>
      </c>
      <c r="F23" s="2" t="s">
        <v>75</v>
      </c>
      <c r="G23" s="2" t="s">
        <v>76</v>
      </c>
      <c r="H23" s="1" t="s">
        <v>48</v>
      </c>
      <c r="I23" s="2" t="s">
        <v>77</v>
      </c>
      <c r="J23" s="2" t="s">
        <v>39</v>
      </c>
      <c r="K23" s="2" t="s">
        <v>40</v>
      </c>
      <c r="L23" s="3">
        <f t="shared" si="3"/>
        <v>7</v>
      </c>
      <c r="M23" s="4">
        <v>7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16">
        <v>7</v>
      </c>
      <c r="BA23" s="18">
        <v>1480</v>
      </c>
      <c r="BB23" s="18">
        <f t="shared" si="4"/>
        <v>10360</v>
      </c>
      <c r="BC23" s="18">
        <f t="shared" si="0"/>
        <v>481.01376399999998</v>
      </c>
      <c r="BD23" s="18">
        <f t="shared" si="1"/>
        <v>3367.096348</v>
      </c>
      <c r="BE23" s="20">
        <f t="shared" si="5"/>
        <v>429.47657499999997</v>
      </c>
      <c r="BF23" s="20">
        <f t="shared" si="2"/>
        <v>3006.3360249999996</v>
      </c>
    </row>
    <row r="24" spans="1:58" ht="46.35" customHeight="1">
      <c r="A24" s="7" t="s">
        <v>78</v>
      </c>
      <c r="B24" s="1" t="s">
        <v>79</v>
      </c>
      <c r="C24" s="2" t="s">
        <v>56</v>
      </c>
      <c r="D24" s="2" t="s">
        <v>80</v>
      </c>
      <c r="E24" s="2">
        <v>241</v>
      </c>
      <c r="F24" s="2" t="s">
        <v>81</v>
      </c>
      <c r="G24" s="2" t="s">
        <v>82</v>
      </c>
      <c r="H24" s="1" t="s">
        <v>48</v>
      </c>
      <c r="I24" s="2" t="s">
        <v>83</v>
      </c>
      <c r="J24" s="2" t="s">
        <v>39</v>
      </c>
      <c r="K24" s="2" t="s">
        <v>40</v>
      </c>
      <c r="L24" s="3">
        <f t="shared" si="3"/>
        <v>5</v>
      </c>
      <c r="M24" s="4">
        <v>5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16">
        <v>5</v>
      </c>
      <c r="BA24" s="18">
        <v>2100</v>
      </c>
      <c r="BB24" s="18">
        <f t="shared" si="4"/>
        <v>10500</v>
      </c>
      <c r="BC24" s="18">
        <f t="shared" si="0"/>
        <v>682.51953000000003</v>
      </c>
      <c r="BD24" s="18">
        <f t="shared" si="1"/>
        <v>3412.5976500000002</v>
      </c>
      <c r="BE24" s="20">
        <f t="shared" si="5"/>
        <v>609.39243749999991</v>
      </c>
      <c r="BF24" s="20">
        <f t="shared" si="2"/>
        <v>3046.9621874999993</v>
      </c>
    </row>
    <row r="25" spans="1:58" ht="46.35" customHeight="1">
      <c r="A25" s="7" t="s">
        <v>84</v>
      </c>
      <c r="B25" s="1" t="s">
        <v>85</v>
      </c>
      <c r="C25" s="2" t="s">
        <v>56</v>
      </c>
      <c r="D25" s="2" t="s">
        <v>86</v>
      </c>
      <c r="E25" s="2">
        <v>242</v>
      </c>
      <c r="F25" s="2" t="s">
        <v>87</v>
      </c>
      <c r="G25" s="2" t="s">
        <v>59</v>
      </c>
      <c r="H25" s="1" t="s">
        <v>48</v>
      </c>
      <c r="I25" s="2" t="s">
        <v>88</v>
      </c>
      <c r="J25" s="2" t="s">
        <v>39</v>
      </c>
      <c r="K25" s="2" t="s">
        <v>40</v>
      </c>
      <c r="L25" s="3">
        <f t="shared" si="3"/>
        <v>4</v>
      </c>
      <c r="M25" s="4">
        <v>4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16">
        <v>4</v>
      </c>
      <c r="BA25" s="18">
        <v>2280</v>
      </c>
      <c r="BB25" s="18">
        <f t="shared" si="4"/>
        <v>9120</v>
      </c>
      <c r="BC25" s="18">
        <f t="shared" si="0"/>
        <v>741.02120400000001</v>
      </c>
      <c r="BD25" s="18">
        <f t="shared" si="1"/>
        <v>2964.084816</v>
      </c>
      <c r="BE25" s="20">
        <f t="shared" si="5"/>
        <v>661.6260749999999</v>
      </c>
      <c r="BF25" s="20">
        <f t="shared" si="2"/>
        <v>2646.5042999999996</v>
      </c>
    </row>
    <row r="26" spans="1:58" ht="46.35" customHeight="1">
      <c r="A26" s="7" t="s">
        <v>89</v>
      </c>
      <c r="B26" s="1" t="s">
        <v>90</v>
      </c>
      <c r="C26" s="2" t="s">
        <v>56</v>
      </c>
      <c r="D26" s="2" t="s">
        <v>86</v>
      </c>
      <c r="E26" s="2">
        <v>232</v>
      </c>
      <c r="F26" s="2" t="s">
        <v>87</v>
      </c>
      <c r="G26" s="2" t="s">
        <v>91</v>
      </c>
      <c r="H26" s="1" t="s">
        <v>48</v>
      </c>
      <c r="I26" s="2" t="s">
        <v>92</v>
      </c>
      <c r="J26" s="2" t="s">
        <v>39</v>
      </c>
      <c r="K26" s="2" t="s">
        <v>40</v>
      </c>
      <c r="L26" s="3">
        <f t="shared" si="3"/>
        <v>5</v>
      </c>
      <c r="M26" s="4">
        <v>5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16">
        <v>5</v>
      </c>
      <c r="BA26" s="18">
        <v>2220</v>
      </c>
      <c r="BB26" s="18">
        <f t="shared" si="4"/>
        <v>11100</v>
      </c>
      <c r="BC26" s="18">
        <f t="shared" si="0"/>
        <v>721.52064600000006</v>
      </c>
      <c r="BD26" s="18">
        <f t="shared" si="1"/>
        <v>3607.6032300000002</v>
      </c>
      <c r="BE26" s="20">
        <f t="shared" si="5"/>
        <v>644.21486249999998</v>
      </c>
      <c r="BF26" s="20">
        <f t="shared" si="2"/>
        <v>3221.0743124999999</v>
      </c>
    </row>
    <row r="27" spans="1:58" ht="46.35" customHeight="1">
      <c r="A27" s="7" t="s">
        <v>93</v>
      </c>
      <c r="B27" s="1" t="s">
        <v>94</v>
      </c>
      <c r="C27" s="2" t="s">
        <v>56</v>
      </c>
      <c r="D27" s="2" t="s">
        <v>80</v>
      </c>
      <c r="E27" s="2">
        <v>242</v>
      </c>
      <c r="F27" s="2" t="s">
        <v>95</v>
      </c>
      <c r="G27" s="2" t="s">
        <v>96</v>
      </c>
      <c r="H27" s="1" t="s">
        <v>48</v>
      </c>
      <c r="I27" s="2" t="s">
        <v>97</v>
      </c>
      <c r="J27" s="2" t="s">
        <v>39</v>
      </c>
      <c r="K27" s="2" t="s">
        <v>40</v>
      </c>
      <c r="L27" s="3">
        <f t="shared" si="3"/>
        <v>6</v>
      </c>
      <c r="M27" s="4">
        <v>6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16">
        <v>6</v>
      </c>
      <c r="BA27" s="18">
        <v>3590</v>
      </c>
      <c r="BB27" s="18">
        <f t="shared" si="4"/>
        <v>21540</v>
      </c>
      <c r="BC27" s="18">
        <f t="shared" si="0"/>
        <v>1166.7833869999999</v>
      </c>
      <c r="BD27" s="18">
        <f t="shared" si="1"/>
        <v>7000.7003219999997</v>
      </c>
      <c r="BE27" s="20">
        <f t="shared" si="5"/>
        <v>1041.7708812499998</v>
      </c>
      <c r="BF27" s="20">
        <f t="shared" si="2"/>
        <v>6250.6252874999991</v>
      </c>
    </row>
    <row r="28" spans="1:58" ht="46.35" customHeight="1">
      <c r="A28" s="7" t="s">
        <v>54</v>
      </c>
      <c r="B28" s="1" t="s">
        <v>98</v>
      </c>
      <c r="C28" s="2" t="s">
        <v>56</v>
      </c>
      <c r="D28" s="2" t="s">
        <v>80</v>
      </c>
      <c r="E28" s="2">
        <v>242</v>
      </c>
      <c r="F28" s="2" t="s">
        <v>95</v>
      </c>
      <c r="G28" s="2" t="s">
        <v>59</v>
      </c>
      <c r="H28" s="1" t="s">
        <v>48</v>
      </c>
      <c r="I28" s="2" t="s">
        <v>60</v>
      </c>
      <c r="J28" s="2" t="s">
        <v>39</v>
      </c>
      <c r="K28" s="2" t="s">
        <v>40</v>
      </c>
      <c r="L28" s="3">
        <f t="shared" si="3"/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16">
        <v>0</v>
      </c>
      <c r="BA28" s="18">
        <v>1600</v>
      </c>
      <c r="BB28" s="18">
        <f t="shared" si="4"/>
        <v>0</v>
      </c>
      <c r="BC28" s="18">
        <f t="shared" si="0"/>
        <v>520.01487999999995</v>
      </c>
      <c r="BD28" s="18">
        <f t="shared" si="1"/>
        <v>0</v>
      </c>
      <c r="BE28" s="20">
        <f t="shared" si="5"/>
        <v>464.29899999999992</v>
      </c>
      <c r="BF28" s="20">
        <f t="shared" si="2"/>
        <v>0</v>
      </c>
    </row>
    <row r="29" spans="1:58" ht="46.35" customHeight="1">
      <c r="A29" s="7" t="s">
        <v>99</v>
      </c>
      <c r="B29" s="1" t="s">
        <v>100</v>
      </c>
      <c r="C29" s="2" t="s">
        <v>56</v>
      </c>
      <c r="D29" s="2" t="s">
        <v>57</v>
      </c>
      <c r="E29" s="2">
        <v>242</v>
      </c>
      <c r="F29" s="2" t="s">
        <v>101</v>
      </c>
      <c r="G29" s="2" t="s">
        <v>102</v>
      </c>
      <c r="H29" s="1" t="s">
        <v>48</v>
      </c>
      <c r="I29" s="2" t="s">
        <v>103</v>
      </c>
      <c r="J29" s="2" t="s">
        <v>39</v>
      </c>
      <c r="K29" s="2" t="s">
        <v>40</v>
      </c>
      <c r="L29" s="3">
        <f t="shared" si="3"/>
        <v>5</v>
      </c>
      <c r="M29" s="4">
        <v>5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16">
        <v>5</v>
      </c>
      <c r="BA29" s="18">
        <v>3590</v>
      </c>
      <c r="BB29" s="18">
        <f t="shared" si="4"/>
        <v>17950</v>
      </c>
      <c r="BC29" s="18">
        <f t="shared" si="0"/>
        <v>1166.7833869999999</v>
      </c>
      <c r="BD29" s="18">
        <f t="shared" si="1"/>
        <v>5833.9169349999993</v>
      </c>
      <c r="BE29" s="20">
        <f t="shared" si="5"/>
        <v>1041.7708812499998</v>
      </c>
      <c r="BF29" s="20">
        <f t="shared" si="2"/>
        <v>5208.8544062499986</v>
      </c>
    </row>
    <row r="30" spans="1:58" ht="46.35" customHeight="1">
      <c r="A30" s="7" t="s">
        <v>104</v>
      </c>
      <c r="B30" s="1" t="s">
        <v>105</v>
      </c>
      <c r="C30" s="2" t="s">
        <v>56</v>
      </c>
      <c r="D30" s="2" t="s">
        <v>74</v>
      </c>
      <c r="E30" s="2">
        <v>242</v>
      </c>
      <c r="F30" s="2" t="s">
        <v>106</v>
      </c>
      <c r="G30" s="2" t="s">
        <v>107</v>
      </c>
      <c r="H30" s="1" t="s">
        <v>48</v>
      </c>
      <c r="I30" s="2" t="s">
        <v>108</v>
      </c>
      <c r="J30" s="2" t="s">
        <v>39</v>
      </c>
      <c r="K30" s="2" t="s">
        <v>40</v>
      </c>
      <c r="L30" s="3">
        <f t="shared" si="3"/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16">
        <v>0</v>
      </c>
      <c r="BA30" s="18">
        <v>3590</v>
      </c>
      <c r="BB30" s="18">
        <f t="shared" si="4"/>
        <v>0</v>
      </c>
      <c r="BC30" s="18">
        <f t="shared" si="0"/>
        <v>1166.7833869999999</v>
      </c>
      <c r="BD30" s="18">
        <f t="shared" si="1"/>
        <v>0</v>
      </c>
      <c r="BE30" s="20">
        <f t="shared" si="5"/>
        <v>1041.7708812499998</v>
      </c>
      <c r="BF30" s="20">
        <f t="shared" si="2"/>
        <v>0</v>
      </c>
    </row>
    <row r="31" spans="1:58" ht="46.35" customHeight="1">
      <c r="A31" s="7" t="s">
        <v>109</v>
      </c>
      <c r="B31" s="1" t="s">
        <v>110</v>
      </c>
      <c r="C31" s="2" t="s">
        <v>56</v>
      </c>
      <c r="D31" s="2" t="s">
        <v>80</v>
      </c>
      <c r="E31" s="2">
        <v>232</v>
      </c>
      <c r="F31" s="2" t="s">
        <v>111</v>
      </c>
      <c r="G31" s="2" t="s">
        <v>112</v>
      </c>
      <c r="H31" s="1" t="s">
        <v>48</v>
      </c>
      <c r="I31" s="2" t="s">
        <v>113</v>
      </c>
      <c r="J31" s="2" t="s">
        <v>39</v>
      </c>
      <c r="K31" s="2" t="s">
        <v>40</v>
      </c>
      <c r="L31" s="3">
        <f t="shared" si="3"/>
        <v>2</v>
      </c>
      <c r="M31" s="4">
        <v>2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16">
        <v>2</v>
      </c>
      <c r="BA31" s="18">
        <v>1730</v>
      </c>
      <c r="BB31" s="18">
        <f t="shared" si="4"/>
        <v>3460</v>
      </c>
      <c r="BC31" s="18">
        <f t="shared" si="0"/>
        <v>562.26608899999997</v>
      </c>
      <c r="BD31" s="18">
        <f t="shared" si="1"/>
        <v>1124.5321779999999</v>
      </c>
      <c r="BE31" s="20">
        <f t="shared" si="5"/>
        <v>502.02329374999994</v>
      </c>
      <c r="BF31" s="20">
        <f t="shared" si="2"/>
        <v>1004.0465874999999</v>
      </c>
    </row>
    <row r="32" spans="1:58" ht="46.35" customHeight="1">
      <c r="A32" s="7" t="s">
        <v>114</v>
      </c>
      <c r="B32" s="1" t="s">
        <v>115</v>
      </c>
      <c r="C32" s="2" t="s">
        <v>56</v>
      </c>
      <c r="D32" s="2" t="s">
        <v>80</v>
      </c>
      <c r="E32" s="2">
        <v>232</v>
      </c>
      <c r="F32" s="2" t="s">
        <v>116</v>
      </c>
      <c r="G32" s="2" t="s">
        <v>117</v>
      </c>
      <c r="H32" s="1" t="s">
        <v>48</v>
      </c>
      <c r="I32" s="2" t="s">
        <v>118</v>
      </c>
      <c r="J32" s="2" t="s">
        <v>39</v>
      </c>
      <c r="K32" s="2" t="s">
        <v>40</v>
      </c>
      <c r="L32" s="3">
        <f t="shared" si="3"/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16">
        <v>0</v>
      </c>
      <c r="BA32" s="18">
        <v>2470</v>
      </c>
      <c r="BB32" s="18">
        <f t="shared" si="4"/>
        <v>0</v>
      </c>
      <c r="BC32" s="18">
        <f t="shared" si="0"/>
        <v>802.77297099999998</v>
      </c>
      <c r="BD32" s="18">
        <f t="shared" si="1"/>
        <v>0</v>
      </c>
      <c r="BE32" s="20">
        <f t="shared" si="5"/>
        <v>716.76158124999995</v>
      </c>
      <c r="BF32" s="20">
        <f t="shared" si="2"/>
        <v>0</v>
      </c>
    </row>
    <row r="33" spans="1:58" ht="46.35" customHeight="1">
      <c r="A33" s="7" t="s">
        <v>119</v>
      </c>
      <c r="B33" s="1" t="s">
        <v>120</v>
      </c>
      <c r="C33" s="2" t="s">
        <v>56</v>
      </c>
      <c r="D33" s="2" t="s">
        <v>121</v>
      </c>
      <c r="E33" s="2">
        <v>241</v>
      </c>
      <c r="F33" s="2" t="s">
        <v>122</v>
      </c>
      <c r="G33" s="2" t="s">
        <v>123</v>
      </c>
      <c r="H33" s="1" t="s">
        <v>48</v>
      </c>
      <c r="I33" s="2" t="s">
        <v>124</v>
      </c>
      <c r="J33" s="2" t="s">
        <v>39</v>
      </c>
      <c r="K33" s="2" t="s">
        <v>40</v>
      </c>
      <c r="L33" s="3">
        <f t="shared" si="3"/>
        <v>5</v>
      </c>
      <c r="M33" s="4">
        <v>5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16">
        <v>5</v>
      </c>
      <c r="BA33" s="18">
        <v>2100</v>
      </c>
      <c r="BB33" s="18">
        <f t="shared" si="4"/>
        <v>10500</v>
      </c>
      <c r="BC33" s="18">
        <f t="shared" si="0"/>
        <v>682.51953000000003</v>
      </c>
      <c r="BD33" s="18">
        <f t="shared" si="1"/>
        <v>3412.5976500000002</v>
      </c>
      <c r="BE33" s="20">
        <f t="shared" si="5"/>
        <v>609.39243749999991</v>
      </c>
      <c r="BF33" s="20">
        <f t="shared" si="2"/>
        <v>3046.9621874999993</v>
      </c>
    </row>
    <row r="34" spans="1:58" ht="46.35" customHeight="1">
      <c r="A34" s="7" t="s">
        <v>125</v>
      </c>
      <c r="B34" s="1" t="s">
        <v>126</v>
      </c>
      <c r="C34" s="2" t="s">
        <v>56</v>
      </c>
      <c r="D34" s="2" t="s">
        <v>121</v>
      </c>
      <c r="E34" s="2">
        <v>232</v>
      </c>
      <c r="F34" s="2" t="s">
        <v>127</v>
      </c>
      <c r="G34" s="2" t="s">
        <v>128</v>
      </c>
      <c r="H34" s="1" t="s">
        <v>48</v>
      </c>
      <c r="I34" s="2" t="s">
        <v>129</v>
      </c>
      <c r="J34" s="2" t="s">
        <v>39</v>
      </c>
      <c r="K34" s="2" t="s">
        <v>40</v>
      </c>
      <c r="L34" s="3">
        <f t="shared" si="3"/>
        <v>1</v>
      </c>
      <c r="M34" s="4">
        <v>1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16">
        <v>1</v>
      </c>
      <c r="BA34" s="18">
        <v>1730</v>
      </c>
      <c r="BB34" s="18">
        <f t="shared" si="4"/>
        <v>1730</v>
      </c>
      <c r="BC34" s="18">
        <f t="shared" si="0"/>
        <v>562.26608899999997</v>
      </c>
      <c r="BD34" s="18">
        <f t="shared" si="1"/>
        <v>562.26608899999997</v>
      </c>
      <c r="BE34" s="20">
        <f t="shared" si="5"/>
        <v>502.02329374999994</v>
      </c>
      <c r="BF34" s="20">
        <f t="shared" si="2"/>
        <v>502.02329374999994</v>
      </c>
    </row>
    <row r="35" spans="1:58" ht="46.35" customHeight="1">
      <c r="A35" s="7" t="s">
        <v>130</v>
      </c>
      <c r="B35" s="1" t="s">
        <v>131</v>
      </c>
      <c r="C35" s="2" t="s">
        <v>132</v>
      </c>
      <c r="D35" s="2" t="s">
        <v>133</v>
      </c>
      <c r="E35" s="2">
        <v>242</v>
      </c>
      <c r="F35" s="2" t="s">
        <v>134</v>
      </c>
      <c r="G35" s="2" t="s">
        <v>59</v>
      </c>
      <c r="H35" s="1" t="s">
        <v>48</v>
      </c>
      <c r="I35" s="2" t="s">
        <v>135</v>
      </c>
      <c r="J35" s="2" t="s">
        <v>39</v>
      </c>
      <c r="K35" s="2" t="s">
        <v>40</v>
      </c>
      <c r="L35" s="3">
        <f t="shared" si="3"/>
        <v>10</v>
      </c>
      <c r="M35" s="4">
        <v>10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16">
        <v>10</v>
      </c>
      <c r="BA35" s="18">
        <v>1190</v>
      </c>
      <c r="BB35" s="18">
        <f t="shared" si="4"/>
        <v>11900</v>
      </c>
      <c r="BC35" s="18">
        <f t="shared" si="0"/>
        <v>386.76106700000003</v>
      </c>
      <c r="BD35" s="18">
        <f t="shared" si="1"/>
        <v>3867.61067</v>
      </c>
      <c r="BE35" s="20">
        <f t="shared" si="5"/>
        <v>345.32238124999998</v>
      </c>
      <c r="BF35" s="20">
        <f t="shared" si="2"/>
        <v>3453.2238124999999</v>
      </c>
    </row>
    <row r="36" spans="1:58" ht="46.35" customHeight="1">
      <c r="A36" s="7" t="s">
        <v>130</v>
      </c>
      <c r="B36" s="1" t="s">
        <v>136</v>
      </c>
      <c r="C36" s="2" t="s">
        <v>132</v>
      </c>
      <c r="D36" s="2" t="s">
        <v>133</v>
      </c>
      <c r="E36" s="2">
        <v>242</v>
      </c>
      <c r="F36" s="2" t="s">
        <v>137</v>
      </c>
      <c r="G36" s="2" t="s">
        <v>59</v>
      </c>
      <c r="H36" s="1" t="s">
        <v>48</v>
      </c>
      <c r="I36" s="2" t="s">
        <v>135</v>
      </c>
      <c r="J36" s="2" t="s">
        <v>39</v>
      </c>
      <c r="K36" s="2" t="s">
        <v>40</v>
      </c>
      <c r="L36" s="3">
        <f t="shared" si="3"/>
        <v>1</v>
      </c>
      <c r="M36" s="4">
        <v>1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16">
        <v>1</v>
      </c>
      <c r="BA36" s="18">
        <v>1310</v>
      </c>
      <c r="BB36" s="18">
        <f t="shared" si="4"/>
        <v>1310</v>
      </c>
      <c r="BC36" s="18">
        <f t="shared" si="0"/>
        <v>425.76218299999999</v>
      </c>
      <c r="BD36" s="18">
        <f t="shared" si="1"/>
        <v>425.76218299999999</v>
      </c>
      <c r="BE36" s="20">
        <f t="shared" si="5"/>
        <v>380.14480624999993</v>
      </c>
      <c r="BF36" s="20">
        <f t="shared" si="2"/>
        <v>380.14480624999993</v>
      </c>
    </row>
    <row r="37" spans="1:58" ht="46.35" customHeight="1">
      <c r="A37" s="7" t="s">
        <v>138</v>
      </c>
      <c r="B37" s="1" t="s">
        <v>139</v>
      </c>
      <c r="C37" s="2" t="s">
        <v>140</v>
      </c>
      <c r="D37" s="2" t="s">
        <v>141</v>
      </c>
      <c r="E37" s="2">
        <v>241</v>
      </c>
      <c r="F37" s="2" t="s">
        <v>142</v>
      </c>
      <c r="G37" s="2" t="s">
        <v>143</v>
      </c>
      <c r="H37" s="1" t="s">
        <v>48</v>
      </c>
      <c r="I37" s="2" t="s">
        <v>138</v>
      </c>
      <c r="J37" s="2" t="s">
        <v>39</v>
      </c>
      <c r="K37" s="2" t="s">
        <v>40</v>
      </c>
      <c r="L37" s="3">
        <f t="shared" si="3"/>
        <v>9</v>
      </c>
      <c r="M37" s="4">
        <v>9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16">
        <v>9</v>
      </c>
      <c r="BA37" s="18">
        <v>420</v>
      </c>
      <c r="BB37" s="18">
        <f t="shared" si="4"/>
        <v>3780</v>
      </c>
      <c r="BC37" s="18">
        <f t="shared" si="0"/>
        <v>136.503906</v>
      </c>
      <c r="BD37" s="18">
        <f t="shared" si="1"/>
        <v>1228.5351539999999</v>
      </c>
      <c r="BE37" s="20">
        <f t="shared" si="5"/>
        <v>121.87848749999999</v>
      </c>
      <c r="BF37" s="20">
        <f t="shared" si="2"/>
        <v>1096.9063874999999</v>
      </c>
    </row>
    <row r="38" spans="1:58" ht="46.35" customHeight="1">
      <c r="A38" s="7" t="s">
        <v>144</v>
      </c>
      <c r="B38" s="1" t="s">
        <v>145</v>
      </c>
      <c r="C38" s="2" t="s">
        <v>140</v>
      </c>
      <c r="D38" s="2" t="s">
        <v>141</v>
      </c>
      <c r="E38" s="2">
        <v>242</v>
      </c>
      <c r="F38" s="2" t="s">
        <v>142</v>
      </c>
      <c r="G38" s="2" t="s">
        <v>146</v>
      </c>
      <c r="H38" s="1" t="s">
        <v>48</v>
      </c>
      <c r="I38" s="2" t="s">
        <v>147</v>
      </c>
      <c r="J38" s="2" t="s">
        <v>39</v>
      </c>
      <c r="K38" s="2" t="s">
        <v>40</v>
      </c>
      <c r="L38" s="3">
        <f t="shared" si="3"/>
        <v>6</v>
      </c>
      <c r="M38" s="4">
        <v>6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16">
        <v>6</v>
      </c>
      <c r="BA38" s="18">
        <v>420</v>
      </c>
      <c r="BB38" s="18">
        <f t="shared" si="4"/>
        <v>2520</v>
      </c>
      <c r="BC38" s="18">
        <f t="shared" si="0"/>
        <v>136.503906</v>
      </c>
      <c r="BD38" s="18">
        <f t="shared" si="1"/>
        <v>819.02343599999995</v>
      </c>
      <c r="BE38" s="20">
        <f t="shared" si="5"/>
        <v>121.87848749999999</v>
      </c>
      <c r="BF38" s="20">
        <f t="shared" si="2"/>
        <v>731.27092499999992</v>
      </c>
    </row>
    <row r="39" spans="1:58" ht="46.35" customHeight="1">
      <c r="A39" s="7" t="s">
        <v>138</v>
      </c>
      <c r="B39" s="1" t="s">
        <v>148</v>
      </c>
      <c r="C39" s="2" t="s">
        <v>140</v>
      </c>
      <c r="D39" s="2" t="s">
        <v>141</v>
      </c>
      <c r="E39" s="2">
        <v>241</v>
      </c>
      <c r="F39" s="2" t="s">
        <v>149</v>
      </c>
      <c r="G39" s="2" t="s">
        <v>143</v>
      </c>
      <c r="H39" s="1" t="s">
        <v>48</v>
      </c>
      <c r="I39" s="2" t="s">
        <v>138</v>
      </c>
      <c r="J39" s="2" t="s">
        <v>39</v>
      </c>
      <c r="K39" s="2" t="s">
        <v>40</v>
      </c>
      <c r="L39" s="3">
        <f t="shared" si="3"/>
        <v>8</v>
      </c>
      <c r="M39" s="4">
        <v>8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16">
        <v>8</v>
      </c>
      <c r="BA39" s="18">
        <v>430</v>
      </c>
      <c r="BB39" s="18">
        <f t="shared" si="4"/>
        <v>3440</v>
      </c>
      <c r="BC39" s="18">
        <f t="shared" si="0"/>
        <v>139.75399899999999</v>
      </c>
      <c r="BD39" s="18">
        <f t="shared" si="1"/>
        <v>1118.0319919999999</v>
      </c>
      <c r="BE39" s="20">
        <f t="shared" si="5"/>
        <v>124.78035624999998</v>
      </c>
      <c r="BF39" s="20">
        <f t="shared" si="2"/>
        <v>998.24284999999986</v>
      </c>
    </row>
    <row r="40" spans="1:58" ht="46.35" customHeight="1">
      <c r="A40" s="7" t="s">
        <v>150</v>
      </c>
      <c r="B40" s="1" t="s">
        <v>151</v>
      </c>
      <c r="C40" s="2" t="s">
        <v>140</v>
      </c>
      <c r="D40" s="2" t="s">
        <v>141</v>
      </c>
      <c r="E40" s="2">
        <v>232</v>
      </c>
      <c r="F40" s="2" t="s">
        <v>152</v>
      </c>
      <c r="G40" s="2" t="s">
        <v>153</v>
      </c>
      <c r="H40" s="1" t="s">
        <v>48</v>
      </c>
      <c r="I40" s="2" t="s">
        <v>154</v>
      </c>
      <c r="J40" s="2" t="s">
        <v>39</v>
      </c>
      <c r="K40" s="2" t="s">
        <v>40</v>
      </c>
      <c r="L40" s="3">
        <f t="shared" si="3"/>
        <v>1</v>
      </c>
      <c r="M40" s="4">
        <v>1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16">
        <v>1</v>
      </c>
      <c r="BA40" s="18">
        <v>330</v>
      </c>
      <c r="BB40" s="18">
        <f t="shared" si="4"/>
        <v>330</v>
      </c>
      <c r="BC40" s="18">
        <f t="shared" si="0"/>
        <v>107.253069</v>
      </c>
      <c r="BD40" s="18">
        <f t="shared" si="1"/>
        <v>107.253069</v>
      </c>
      <c r="BE40" s="20">
        <f t="shared" si="5"/>
        <v>95.761668749999984</v>
      </c>
      <c r="BF40" s="20">
        <f t="shared" si="2"/>
        <v>95.761668749999984</v>
      </c>
    </row>
    <row r="41" spans="1:58" ht="46.35" customHeight="1">
      <c r="A41" s="7" t="s">
        <v>138</v>
      </c>
      <c r="B41" s="1" t="s">
        <v>155</v>
      </c>
      <c r="C41" s="2" t="s">
        <v>140</v>
      </c>
      <c r="D41" s="2" t="s">
        <v>141</v>
      </c>
      <c r="E41" s="2">
        <v>231</v>
      </c>
      <c r="F41" s="2" t="s">
        <v>156</v>
      </c>
      <c r="G41" s="2" t="s">
        <v>143</v>
      </c>
      <c r="H41" s="1" t="s">
        <v>48</v>
      </c>
      <c r="I41" s="2" t="s">
        <v>138</v>
      </c>
      <c r="J41" s="2" t="s">
        <v>39</v>
      </c>
      <c r="K41" s="2" t="s">
        <v>40</v>
      </c>
      <c r="L41" s="3">
        <f t="shared" si="3"/>
        <v>4</v>
      </c>
      <c r="M41" s="4">
        <v>4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16">
        <v>4</v>
      </c>
      <c r="BA41" s="18">
        <v>450</v>
      </c>
      <c r="BB41" s="18">
        <f t="shared" si="4"/>
        <v>1800</v>
      </c>
      <c r="BC41" s="18">
        <f t="shared" si="0"/>
        <v>146.25418500000001</v>
      </c>
      <c r="BD41" s="18">
        <f t="shared" si="1"/>
        <v>585.01674000000003</v>
      </c>
      <c r="BE41" s="20">
        <f t="shared" si="5"/>
        <v>130.58409374999999</v>
      </c>
      <c r="BF41" s="20">
        <f t="shared" si="2"/>
        <v>522.33637499999998</v>
      </c>
    </row>
    <row r="42" spans="1:58" ht="46.35" customHeight="1">
      <c r="A42" s="7" t="s">
        <v>157</v>
      </c>
      <c r="B42" s="1" t="s">
        <v>158</v>
      </c>
      <c r="C42" s="2" t="s">
        <v>140</v>
      </c>
      <c r="D42" s="2" t="s">
        <v>141</v>
      </c>
      <c r="E42" s="2">
        <v>231</v>
      </c>
      <c r="F42" s="2" t="s">
        <v>159</v>
      </c>
      <c r="G42" s="2" t="s">
        <v>160</v>
      </c>
      <c r="H42" s="1" t="s">
        <v>48</v>
      </c>
      <c r="I42" s="2" t="s">
        <v>157</v>
      </c>
      <c r="J42" s="2" t="s">
        <v>39</v>
      </c>
      <c r="K42" s="2" t="s">
        <v>40</v>
      </c>
      <c r="L42" s="3">
        <f t="shared" si="3"/>
        <v>1</v>
      </c>
      <c r="M42" s="4">
        <v>1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16">
        <v>1</v>
      </c>
      <c r="BA42" s="18">
        <v>340</v>
      </c>
      <c r="BB42" s="18">
        <f t="shared" si="4"/>
        <v>340</v>
      </c>
      <c r="BC42" s="18">
        <f t="shared" si="0"/>
        <v>110.503162</v>
      </c>
      <c r="BD42" s="18">
        <f t="shared" si="1"/>
        <v>110.503162</v>
      </c>
      <c r="BE42" s="20">
        <f t="shared" si="5"/>
        <v>98.66353749999999</v>
      </c>
      <c r="BF42" s="20">
        <f t="shared" si="2"/>
        <v>98.66353749999999</v>
      </c>
    </row>
    <row r="43" spans="1:58" ht="46.35" customHeight="1">
      <c r="A43" s="7" t="s">
        <v>161</v>
      </c>
      <c r="B43" s="1" t="s">
        <v>162</v>
      </c>
      <c r="C43" s="2" t="s">
        <v>140</v>
      </c>
      <c r="D43" s="2" t="s">
        <v>141</v>
      </c>
      <c r="E43" s="2">
        <v>231</v>
      </c>
      <c r="F43" s="2" t="s">
        <v>163</v>
      </c>
      <c r="G43" s="2" t="s">
        <v>164</v>
      </c>
      <c r="H43" s="1" t="s">
        <v>48</v>
      </c>
      <c r="I43" s="2" t="s">
        <v>165</v>
      </c>
      <c r="J43" s="2" t="s">
        <v>39</v>
      </c>
      <c r="K43" s="2" t="s">
        <v>40</v>
      </c>
      <c r="L43" s="3">
        <f t="shared" si="3"/>
        <v>1</v>
      </c>
      <c r="M43" s="4">
        <v>1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16">
        <v>1</v>
      </c>
      <c r="BA43" s="18">
        <v>420</v>
      </c>
      <c r="BB43" s="18">
        <f t="shared" si="4"/>
        <v>420</v>
      </c>
      <c r="BC43" s="18">
        <f t="shared" si="0"/>
        <v>136.503906</v>
      </c>
      <c r="BD43" s="18">
        <f t="shared" si="1"/>
        <v>136.503906</v>
      </c>
      <c r="BE43" s="20">
        <f t="shared" si="5"/>
        <v>121.87848749999999</v>
      </c>
      <c r="BF43" s="20">
        <f t="shared" si="2"/>
        <v>121.87848749999999</v>
      </c>
    </row>
    <row r="44" spans="1:58" ht="46.35" customHeight="1">
      <c r="A44" s="7" t="s">
        <v>138</v>
      </c>
      <c r="B44" s="1" t="s">
        <v>166</v>
      </c>
      <c r="C44" s="2" t="s">
        <v>140</v>
      </c>
      <c r="D44" s="2" t="s">
        <v>167</v>
      </c>
      <c r="E44" s="2">
        <v>221</v>
      </c>
      <c r="F44" s="2" t="s">
        <v>168</v>
      </c>
      <c r="G44" s="2" t="s">
        <v>169</v>
      </c>
      <c r="H44" s="1" t="s">
        <v>48</v>
      </c>
      <c r="I44" s="2" t="s">
        <v>138</v>
      </c>
      <c r="J44" s="2" t="s">
        <v>39</v>
      </c>
      <c r="K44" s="2" t="s">
        <v>40</v>
      </c>
      <c r="L44" s="3">
        <f t="shared" si="3"/>
        <v>1</v>
      </c>
      <c r="M44" s="4">
        <v>0</v>
      </c>
      <c r="N44" s="4">
        <v>0</v>
      </c>
      <c r="O44" s="4">
        <v>0</v>
      </c>
      <c r="P44" s="4">
        <v>1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16">
        <v>1</v>
      </c>
      <c r="BA44" s="18">
        <v>190</v>
      </c>
      <c r="BB44" s="18">
        <f t="shared" si="4"/>
        <v>190</v>
      </c>
      <c r="BC44" s="18">
        <f t="shared" si="0"/>
        <v>61.751767000000001</v>
      </c>
      <c r="BD44" s="18">
        <f t="shared" si="1"/>
        <v>61.751767000000001</v>
      </c>
      <c r="BE44" s="20">
        <f t="shared" si="5"/>
        <v>55.135506249999999</v>
      </c>
      <c r="BF44" s="20">
        <f t="shared" si="2"/>
        <v>55.135506249999999</v>
      </c>
    </row>
    <row r="45" spans="1:58" ht="46.35" customHeight="1">
      <c r="A45" s="7" t="s">
        <v>170</v>
      </c>
      <c r="B45" s="1" t="s">
        <v>171</v>
      </c>
      <c r="C45" s="2" t="s">
        <v>140</v>
      </c>
      <c r="D45" s="2" t="s">
        <v>172</v>
      </c>
      <c r="E45" s="2">
        <v>242</v>
      </c>
      <c r="F45" s="2" t="s">
        <v>173</v>
      </c>
      <c r="G45" s="2" t="s">
        <v>174</v>
      </c>
      <c r="H45" s="1" t="s">
        <v>48</v>
      </c>
      <c r="I45" s="2" t="s">
        <v>175</v>
      </c>
      <c r="J45" s="2" t="s">
        <v>39</v>
      </c>
      <c r="K45" s="2" t="s">
        <v>40</v>
      </c>
      <c r="L45" s="3">
        <f t="shared" si="3"/>
        <v>2</v>
      </c>
      <c r="M45" s="4">
        <v>0</v>
      </c>
      <c r="N45" s="4">
        <v>1</v>
      </c>
      <c r="O45" s="4">
        <v>1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16">
        <v>2</v>
      </c>
      <c r="BA45" s="18">
        <v>490</v>
      </c>
      <c r="BB45" s="18">
        <f t="shared" si="4"/>
        <v>980</v>
      </c>
      <c r="BC45" s="18">
        <f t="shared" si="0"/>
        <v>159.25455700000001</v>
      </c>
      <c r="BD45" s="18">
        <f t="shared" si="1"/>
        <v>318.50911400000001</v>
      </c>
      <c r="BE45" s="20">
        <f t="shared" si="5"/>
        <v>142.19156874999999</v>
      </c>
      <c r="BF45" s="20">
        <f t="shared" si="2"/>
        <v>284.38313749999998</v>
      </c>
    </row>
    <row r="46" spans="1:58" ht="46.35" customHeight="1">
      <c r="A46" s="7" t="s">
        <v>170</v>
      </c>
      <c r="B46" s="1" t="s">
        <v>176</v>
      </c>
      <c r="C46" s="2" t="s">
        <v>140</v>
      </c>
      <c r="D46" s="2" t="s">
        <v>141</v>
      </c>
      <c r="E46" s="2">
        <v>242</v>
      </c>
      <c r="F46" s="2" t="s">
        <v>177</v>
      </c>
      <c r="G46" s="2" t="s">
        <v>174</v>
      </c>
      <c r="H46" s="1" t="s">
        <v>48</v>
      </c>
      <c r="I46" s="2" t="s">
        <v>175</v>
      </c>
      <c r="J46" s="2" t="s">
        <v>39</v>
      </c>
      <c r="K46" s="2" t="s">
        <v>40</v>
      </c>
      <c r="L46" s="3">
        <f t="shared" si="3"/>
        <v>1</v>
      </c>
      <c r="M46" s="4">
        <v>1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16">
        <v>1</v>
      </c>
      <c r="BA46" s="18">
        <v>490</v>
      </c>
      <c r="BB46" s="18">
        <f t="shared" si="4"/>
        <v>490</v>
      </c>
      <c r="BC46" s="18">
        <f t="shared" si="0"/>
        <v>159.25455700000001</v>
      </c>
      <c r="BD46" s="18">
        <f t="shared" si="1"/>
        <v>159.25455700000001</v>
      </c>
      <c r="BE46" s="20">
        <f t="shared" si="5"/>
        <v>142.19156874999999</v>
      </c>
      <c r="BF46" s="20">
        <f t="shared" si="2"/>
        <v>142.19156874999999</v>
      </c>
    </row>
    <row r="47" spans="1:58" ht="46.35" customHeight="1">
      <c r="A47" s="7" t="s">
        <v>178</v>
      </c>
      <c r="B47" s="1" t="s">
        <v>179</v>
      </c>
      <c r="C47" s="2" t="s">
        <v>180</v>
      </c>
      <c r="D47" s="2" t="s">
        <v>181</v>
      </c>
      <c r="E47" s="2">
        <v>242</v>
      </c>
      <c r="F47" s="2" t="s">
        <v>182</v>
      </c>
      <c r="G47" s="2" t="s">
        <v>183</v>
      </c>
      <c r="H47" s="1" t="s">
        <v>48</v>
      </c>
      <c r="I47" s="2" t="s">
        <v>184</v>
      </c>
      <c r="J47" s="2" t="s">
        <v>39</v>
      </c>
      <c r="K47" s="2" t="s">
        <v>40</v>
      </c>
      <c r="L47" s="3">
        <f t="shared" si="3"/>
        <v>20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1</v>
      </c>
      <c r="AK47" s="4">
        <v>0</v>
      </c>
      <c r="AL47" s="4">
        <v>4</v>
      </c>
      <c r="AM47" s="4">
        <v>1</v>
      </c>
      <c r="AN47" s="4">
        <v>4</v>
      </c>
      <c r="AO47" s="4">
        <v>1</v>
      </c>
      <c r="AP47" s="4">
        <v>2</v>
      </c>
      <c r="AQ47" s="4">
        <v>1</v>
      </c>
      <c r="AR47" s="4">
        <v>3</v>
      </c>
      <c r="AS47" s="4">
        <v>1</v>
      </c>
      <c r="AT47" s="4">
        <v>2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16">
        <v>20</v>
      </c>
      <c r="BA47" s="18">
        <v>970</v>
      </c>
      <c r="BB47" s="18">
        <f t="shared" si="4"/>
        <v>19400</v>
      </c>
      <c r="BC47" s="18">
        <f t="shared" ref="BC47:BC78" si="6">SUM(BA47*0.3250093)</f>
        <v>315.25902100000002</v>
      </c>
      <c r="BD47" s="18">
        <f t="shared" ref="BD47:BD78" si="7">SUM(BC47*AZ47)</f>
        <v>6305.1804200000006</v>
      </c>
      <c r="BE47" s="20">
        <f t="shared" si="5"/>
        <v>281.48126874999997</v>
      </c>
      <c r="BF47" s="20">
        <f t="shared" ref="BF47:BF78" si="8">SUM(BE47*AZ47)</f>
        <v>5629.6253749999996</v>
      </c>
    </row>
    <row r="48" spans="1:58" ht="46.35" customHeight="1">
      <c r="A48" s="7" t="s">
        <v>185</v>
      </c>
      <c r="B48" s="1" t="s">
        <v>186</v>
      </c>
      <c r="C48" s="2" t="s">
        <v>180</v>
      </c>
      <c r="D48" s="2" t="s">
        <v>181</v>
      </c>
      <c r="E48" s="2">
        <v>242</v>
      </c>
      <c r="F48" s="2" t="s">
        <v>187</v>
      </c>
      <c r="G48" s="2" t="s">
        <v>188</v>
      </c>
      <c r="H48" s="1" t="s">
        <v>48</v>
      </c>
      <c r="I48" s="2" t="s">
        <v>189</v>
      </c>
      <c r="J48" s="2" t="s">
        <v>39</v>
      </c>
      <c r="K48" s="2" t="s">
        <v>40</v>
      </c>
      <c r="L48" s="3">
        <f t="shared" si="3"/>
        <v>11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1</v>
      </c>
      <c r="AM48" s="4">
        <v>1</v>
      </c>
      <c r="AN48" s="4">
        <v>1</v>
      </c>
      <c r="AO48" s="4">
        <v>1</v>
      </c>
      <c r="AP48" s="4">
        <v>2</v>
      </c>
      <c r="AQ48" s="4">
        <v>1</v>
      </c>
      <c r="AR48" s="4">
        <v>2</v>
      </c>
      <c r="AS48" s="4">
        <v>1</v>
      </c>
      <c r="AT48" s="4">
        <v>1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16">
        <v>11</v>
      </c>
      <c r="BA48" s="18">
        <v>970</v>
      </c>
      <c r="BB48" s="18">
        <f t="shared" si="4"/>
        <v>10670</v>
      </c>
      <c r="BC48" s="18">
        <f t="shared" si="6"/>
        <v>315.25902100000002</v>
      </c>
      <c r="BD48" s="18">
        <f t="shared" si="7"/>
        <v>3467.8492310000001</v>
      </c>
      <c r="BE48" s="20">
        <f t="shared" si="5"/>
        <v>281.48126874999997</v>
      </c>
      <c r="BF48" s="20">
        <f t="shared" si="8"/>
        <v>3096.2939562499996</v>
      </c>
    </row>
    <row r="49" spans="1:58" ht="46.35" customHeight="1">
      <c r="A49" s="7" t="s">
        <v>190</v>
      </c>
      <c r="B49" s="1" t="s">
        <v>191</v>
      </c>
      <c r="C49" s="2" t="s">
        <v>180</v>
      </c>
      <c r="D49" s="2" t="s">
        <v>192</v>
      </c>
      <c r="E49" s="2">
        <v>242</v>
      </c>
      <c r="F49" s="2" t="s">
        <v>193</v>
      </c>
      <c r="G49" s="2" t="s">
        <v>194</v>
      </c>
      <c r="H49" s="1" t="s">
        <v>48</v>
      </c>
      <c r="I49" s="2" t="s">
        <v>190</v>
      </c>
      <c r="J49" s="2" t="s">
        <v>39</v>
      </c>
      <c r="K49" s="2" t="s">
        <v>40</v>
      </c>
      <c r="L49" s="3">
        <f t="shared" si="3"/>
        <v>5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1</v>
      </c>
      <c r="AM49" s="4">
        <v>0</v>
      </c>
      <c r="AN49" s="4">
        <v>1</v>
      </c>
      <c r="AO49" s="4">
        <v>1</v>
      </c>
      <c r="AP49" s="4">
        <v>0</v>
      </c>
      <c r="AQ49" s="4">
        <v>1</v>
      </c>
      <c r="AR49" s="4">
        <v>1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16">
        <v>5</v>
      </c>
      <c r="BA49" s="18">
        <v>1150</v>
      </c>
      <c r="BB49" s="18">
        <f t="shared" si="4"/>
        <v>5750</v>
      </c>
      <c r="BC49" s="18">
        <f t="shared" si="6"/>
        <v>373.760695</v>
      </c>
      <c r="BD49" s="18">
        <f t="shared" si="7"/>
        <v>1868.8034749999999</v>
      </c>
      <c r="BE49" s="20">
        <f t="shared" si="5"/>
        <v>333.71490624999996</v>
      </c>
      <c r="BF49" s="20">
        <f t="shared" si="8"/>
        <v>1668.5745312499998</v>
      </c>
    </row>
    <row r="50" spans="1:58" ht="46.35" customHeight="1">
      <c r="A50" s="5" t="s">
        <v>195</v>
      </c>
      <c r="B50" s="1" t="s">
        <v>196</v>
      </c>
      <c r="C50" s="2" t="s">
        <v>33</v>
      </c>
      <c r="D50" s="2" t="s">
        <v>197</v>
      </c>
      <c r="E50" s="2">
        <v>232</v>
      </c>
      <c r="F50" s="2" t="s">
        <v>198</v>
      </c>
      <c r="G50" s="2" t="s">
        <v>199</v>
      </c>
      <c r="H50" s="1" t="s">
        <v>48</v>
      </c>
      <c r="I50" s="2" t="s">
        <v>200</v>
      </c>
      <c r="J50" s="2" t="s">
        <v>39</v>
      </c>
      <c r="K50" s="2" t="s">
        <v>201</v>
      </c>
      <c r="L50" s="3">
        <f t="shared" si="3"/>
        <v>11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1</v>
      </c>
      <c r="AA50" s="4">
        <v>1</v>
      </c>
      <c r="AB50" s="4">
        <v>1</v>
      </c>
      <c r="AC50" s="4">
        <v>1</v>
      </c>
      <c r="AD50" s="4">
        <v>1</v>
      </c>
      <c r="AE50" s="4">
        <v>1</v>
      </c>
      <c r="AF50" s="4">
        <v>1</v>
      </c>
      <c r="AG50" s="4">
        <v>1</v>
      </c>
      <c r="AH50" s="4">
        <v>1</v>
      </c>
      <c r="AI50" s="4">
        <v>1</v>
      </c>
      <c r="AJ50" s="4">
        <v>1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16">
        <v>11</v>
      </c>
      <c r="BA50" s="18">
        <v>830</v>
      </c>
      <c r="BB50" s="18">
        <f t="shared" si="4"/>
        <v>9130</v>
      </c>
      <c r="BC50" s="18">
        <f t="shared" si="6"/>
        <v>269.75771900000001</v>
      </c>
      <c r="BD50" s="18">
        <f t="shared" si="7"/>
        <v>2967.3349090000002</v>
      </c>
      <c r="BE50" s="20">
        <f t="shared" si="5"/>
        <v>240.85510624999998</v>
      </c>
      <c r="BF50" s="20">
        <f t="shared" si="8"/>
        <v>2649.4061687499998</v>
      </c>
    </row>
    <row r="51" spans="1:58" ht="46.35" customHeight="1">
      <c r="A51" s="5" t="s">
        <v>202</v>
      </c>
      <c r="B51" s="1" t="s">
        <v>203</v>
      </c>
      <c r="C51" s="2" t="s">
        <v>33</v>
      </c>
      <c r="D51" s="2" t="s">
        <v>197</v>
      </c>
      <c r="E51" s="2">
        <v>232</v>
      </c>
      <c r="F51" s="2" t="s">
        <v>198</v>
      </c>
      <c r="G51" s="2" t="s">
        <v>204</v>
      </c>
      <c r="H51" s="1" t="s">
        <v>48</v>
      </c>
      <c r="I51" s="2" t="s">
        <v>205</v>
      </c>
      <c r="J51" s="2" t="s">
        <v>39</v>
      </c>
      <c r="K51" s="2" t="s">
        <v>201</v>
      </c>
      <c r="L51" s="3">
        <f t="shared" si="3"/>
        <v>5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1</v>
      </c>
      <c r="AC51" s="4">
        <v>1</v>
      </c>
      <c r="AD51" s="4">
        <v>1</v>
      </c>
      <c r="AE51" s="4">
        <v>1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1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16">
        <v>5</v>
      </c>
      <c r="BA51" s="18">
        <v>830</v>
      </c>
      <c r="BB51" s="18">
        <f t="shared" si="4"/>
        <v>4150</v>
      </c>
      <c r="BC51" s="18">
        <f t="shared" si="6"/>
        <v>269.75771900000001</v>
      </c>
      <c r="BD51" s="18">
        <f t="shared" si="7"/>
        <v>1348.788595</v>
      </c>
      <c r="BE51" s="20">
        <f t="shared" si="5"/>
        <v>240.85510624999998</v>
      </c>
      <c r="BF51" s="20">
        <f t="shared" si="8"/>
        <v>1204.2755312499999</v>
      </c>
    </row>
    <row r="52" spans="1:58" ht="46.35" customHeight="1">
      <c r="A52" s="5" t="s">
        <v>206</v>
      </c>
      <c r="B52" s="1" t="s">
        <v>207</v>
      </c>
      <c r="C52" s="2" t="s">
        <v>33</v>
      </c>
      <c r="D52" s="2" t="s">
        <v>34</v>
      </c>
      <c r="E52" s="2">
        <v>232</v>
      </c>
      <c r="F52" s="2" t="s">
        <v>208</v>
      </c>
      <c r="G52" s="2" t="s">
        <v>209</v>
      </c>
      <c r="H52" s="1" t="s">
        <v>48</v>
      </c>
      <c r="I52" s="2" t="s">
        <v>124</v>
      </c>
      <c r="J52" s="2" t="s">
        <v>39</v>
      </c>
      <c r="K52" s="2" t="s">
        <v>201</v>
      </c>
      <c r="L52" s="3">
        <f t="shared" si="3"/>
        <v>10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1</v>
      </c>
      <c r="AA52" s="4">
        <v>3</v>
      </c>
      <c r="AB52" s="4">
        <v>4</v>
      </c>
      <c r="AC52" s="4">
        <v>1</v>
      </c>
      <c r="AD52" s="4">
        <v>1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16">
        <v>10</v>
      </c>
      <c r="BA52" s="18">
        <v>800</v>
      </c>
      <c r="BB52" s="18">
        <f t="shared" si="4"/>
        <v>8000</v>
      </c>
      <c r="BC52" s="18">
        <f t="shared" si="6"/>
        <v>260.00743999999997</v>
      </c>
      <c r="BD52" s="18">
        <f t="shared" si="7"/>
        <v>2600.0743999999995</v>
      </c>
      <c r="BE52" s="20">
        <f t="shared" si="5"/>
        <v>232.14949999999996</v>
      </c>
      <c r="BF52" s="20">
        <f t="shared" si="8"/>
        <v>2321.4949999999994</v>
      </c>
    </row>
    <row r="53" spans="1:58" ht="46.35" customHeight="1">
      <c r="A53" s="5" t="s">
        <v>210</v>
      </c>
      <c r="B53" s="1" t="s">
        <v>211</v>
      </c>
      <c r="C53" s="2" t="s">
        <v>33</v>
      </c>
      <c r="D53" s="2" t="s">
        <v>181</v>
      </c>
      <c r="E53" s="2">
        <v>232</v>
      </c>
      <c r="F53" s="2" t="s">
        <v>212</v>
      </c>
      <c r="G53" s="2" t="s">
        <v>213</v>
      </c>
      <c r="H53" s="1" t="s">
        <v>48</v>
      </c>
      <c r="I53" s="2" t="s">
        <v>205</v>
      </c>
      <c r="J53" s="2" t="s">
        <v>39</v>
      </c>
      <c r="K53" s="2" t="s">
        <v>201</v>
      </c>
      <c r="L53" s="3">
        <f t="shared" si="3"/>
        <v>14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2</v>
      </c>
      <c r="AA53" s="4">
        <v>0</v>
      </c>
      <c r="AB53" s="4">
        <v>4</v>
      </c>
      <c r="AC53" s="4">
        <v>4</v>
      </c>
      <c r="AD53" s="4">
        <v>1</v>
      </c>
      <c r="AE53" s="4">
        <v>1</v>
      </c>
      <c r="AF53" s="4">
        <v>1</v>
      </c>
      <c r="AG53" s="4">
        <v>0</v>
      </c>
      <c r="AH53" s="4">
        <v>0</v>
      </c>
      <c r="AI53" s="4">
        <v>1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16">
        <v>14</v>
      </c>
      <c r="BA53" s="18">
        <v>1110</v>
      </c>
      <c r="BB53" s="18">
        <f t="shared" si="4"/>
        <v>15540</v>
      </c>
      <c r="BC53" s="18">
        <f t="shared" si="6"/>
        <v>360.76032300000003</v>
      </c>
      <c r="BD53" s="18">
        <f t="shared" si="7"/>
        <v>5050.6445220000005</v>
      </c>
      <c r="BE53" s="20">
        <f t="shared" si="5"/>
        <v>322.10743124999999</v>
      </c>
      <c r="BF53" s="20">
        <f t="shared" si="8"/>
        <v>4509.5040374999999</v>
      </c>
    </row>
    <row r="54" spans="1:58" ht="46.35" customHeight="1">
      <c r="A54" s="5" t="s">
        <v>214</v>
      </c>
      <c r="B54" s="1" t="s">
        <v>215</v>
      </c>
      <c r="C54" s="2" t="s">
        <v>33</v>
      </c>
      <c r="D54" s="2" t="s">
        <v>181</v>
      </c>
      <c r="E54" s="2">
        <v>232</v>
      </c>
      <c r="F54" s="2" t="s">
        <v>212</v>
      </c>
      <c r="G54" s="2" t="s">
        <v>213</v>
      </c>
      <c r="H54" s="1" t="s">
        <v>48</v>
      </c>
      <c r="I54" s="2" t="s">
        <v>216</v>
      </c>
      <c r="J54" s="2" t="s">
        <v>39</v>
      </c>
      <c r="K54" s="2" t="s">
        <v>201</v>
      </c>
      <c r="L54" s="3">
        <f t="shared" si="3"/>
        <v>23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2</v>
      </c>
      <c r="AA54" s="4">
        <v>1</v>
      </c>
      <c r="AB54" s="4">
        <v>4</v>
      </c>
      <c r="AC54" s="4">
        <v>2</v>
      </c>
      <c r="AD54" s="4">
        <v>6</v>
      </c>
      <c r="AE54" s="4">
        <v>0</v>
      </c>
      <c r="AF54" s="4">
        <v>1</v>
      </c>
      <c r="AG54" s="4">
        <v>1</v>
      </c>
      <c r="AH54" s="4">
        <v>1</v>
      </c>
      <c r="AI54" s="4">
        <v>3</v>
      </c>
      <c r="AJ54" s="4">
        <v>1</v>
      </c>
      <c r="AK54" s="4">
        <v>1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16">
        <v>23</v>
      </c>
      <c r="BA54" s="18">
        <v>1110</v>
      </c>
      <c r="BB54" s="18">
        <f t="shared" si="4"/>
        <v>25530</v>
      </c>
      <c r="BC54" s="18">
        <f t="shared" si="6"/>
        <v>360.76032300000003</v>
      </c>
      <c r="BD54" s="18">
        <f t="shared" si="7"/>
        <v>8297.4874290000007</v>
      </c>
      <c r="BE54" s="20">
        <f t="shared" si="5"/>
        <v>322.10743124999999</v>
      </c>
      <c r="BF54" s="20">
        <f t="shared" si="8"/>
        <v>7408.4709187499993</v>
      </c>
    </row>
    <row r="55" spans="1:58" ht="46.35" customHeight="1">
      <c r="A55" s="5" t="s">
        <v>217</v>
      </c>
      <c r="B55" s="1" t="s">
        <v>218</v>
      </c>
      <c r="C55" s="2" t="s">
        <v>56</v>
      </c>
      <c r="D55" s="2" t="s">
        <v>121</v>
      </c>
      <c r="E55" s="2">
        <v>232</v>
      </c>
      <c r="F55" s="2" t="s">
        <v>219</v>
      </c>
      <c r="G55" s="2" t="s">
        <v>220</v>
      </c>
      <c r="H55" s="1" t="s">
        <v>48</v>
      </c>
      <c r="I55" s="2" t="s">
        <v>221</v>
      </c>
      <c r="J55" s="2" t="s">
        <v>39</v>
      </c>
      <c r="K55" s="2" t="s">
        <v>201</v>
      </c>
      <c r="L55" s="3">
        <f t="shared" si="3"/>
        <v>1</v>
      </c>
      <c r="M55" s="4">
        <v>1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16">
        <v>1</v>
      </c>
      <c r="BA55" s="18">
        <v>1600</v>
      </c>
      <c r="BB55" s="18">
        <f t="shared" si="4"/>
        <v>1600</v>
      </c>
      <c r="BC55" s="18">
        <f t="shared" si="6"/>
        <v>520.01487999999995</v>
      </c>
      <c r="BD55" s="18">
        <f t="shared" si="7"/>
        <v>520.01487999999995</v>
      </c>
      <c r="BE55" s="20">
        <f t="shared" si="5"/>
        <v>464.29899999999992</v>
      </c>
      <c r="BF55" s="20">
        <f t="shared" si="8"/>
        <v>464.29899999999992</v>
      </c>
    </row>
    <row r="56" spans="1:58" ht="46.35" customHeight="1">
      <c r="A56" s="5" t="s">
        <v>222</v>
      </c>
      <c r="B56" s="1" t="s">
        <v>223</v>
      </c>
      <c r="C56" s="2" t="s">
        <v>56</v>
      </c>
      <c r="D56" s="2" t="s">
        <v>80</v>
      </c>
      <c r="E56" s="2">
        <v>232</v>
      </c>
      <c r="F56" s="2" t="s">
        <v>224</v>
      </c>
      <c r="G56" s="2" t="s">
        <v>82</v>
      </c>
      <c r="H56" s="1" t="s">
        <v>48</v>
      </c>
      <c r="I56" s="2" t="s">
        <v>225</v>
      </c>
      <c r="J56" s="2" t="s">
        <v>39</v>
      </c>
      <c r="K56" s="2" t="s">
        <v>201</v>
      </c>
      <c r="L56" s="3">
        <f t="shared" si="3"/>
        <v>5</v>
      </c>
      <c r="M56" s="4">
        <v>5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16">
        <v>5</v>
      </c>
      <c r="BA56" s="18">
        <v>2100</v>
      </c>
      <c r="BB56" s="18">
        <f t="shared" si="4"/>
        <v>10500</v>
      </c>
      <c r="BC56" s="18">
        <f t="shared" si="6"/>
        <v>682.51953000000003</v>
      </c>
      <c r="BD56" s="18">
        <f t="shared" si="7"/>
        <v>3412.5976500000002</v>
      </c>
      <c r="BE56" s="20">
        <f t="shared" si="5"/>
        <v>609.39243749999991</v>
      </c>
      <c r="BF56" s="20">
        <f t="shared" si="8"/>
        <v>3046.9621874999993</v>
      </c>
    </row>
    <row r="57" spans="1:58" ht="46.35" customHeight="1">
      <c r="A57" s="5" t="s">
        <v>226</v>
      </c>
      <c r="B57" s="1" t="s">
        <v>227</v>
      </c>
      <c r="C57" s="2" t="s">
        <v>56</v>
      </c>
      <c r="D57" s="2" t="s">
        <v>80</v>
      </c>
      <c r="E57" s="2">
        <v>232</v>
      </c>
      <c r="F57" s="2" t="s">
        <v>228</v>
      </c>
      <c r="G57" s="2" t="s">
        <v>229</v>
      </c>
      <c r="H57" s="1" t="s">
        <v>48</v>
      </c>
      <c r="I57" s="2" t="s">
        <v>230</v>
      </c>
      <c r="J57" s="2" t="s">
        <v>39</v>
      </c>
      <c r="K57" s="2" t="s">
        <v>201</v>
      </c>
      <c r="L57" s="3">
        <f t="shared" si="3"/>
        <v>1</v>
      </c>
      <c r="M57" s="4">
        <v>1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16">
        <v>1</v>
      </c>
      <c r="BA57" s="18">
        <v>3480</v>
      </c>
      <c r="BB57" s="18">
        <f t="shared" si="4"/>
        <v>3480</v>
      </c>
      <c r="BC57" s="18">
        <f t="shared" si="6"/>
        <v>1131.0323639999999</v>
      </c>
      <c r="BD57" s="18">
        <f t="shared" si="7"/>
        <v>1131.0323639999999</v>
      </c>
      <c r="BE57" s="20">
        <f t="shared" si="5"/>
        <v>1009.8503249999999</v>
      </c>
      <c r="BF57" s="20">
        <f t="shared" si="8"/>
        <v>1009.8503249999999</v>
      </c>
    </row>
    <row r="58" spans="1:58" ht="46.35" customHeight="1">
      <c r="A58" s="5" t="s">
        <v>231</v>
      </c>
      <c r="B58" s="1" t="s">
        <v>232</v>
      </c>
      <c r="C58" s="2" t="s">
        <v>33</v>
      </c>
      <c r="D58" s="2" t="s">
        <v>197</v>
      </c>
      <c r="E58" s="2">
        <v>231</v>
      </c>
      <c r="F58" s="2" t="s">
        <v>233</v>
      </c>
      <c r="G58" s="2" t="s">
        <v>234</v>
      </c>
      <c r="H58" s="1" t="s">
        <v>48</v>
      </c>
      <c r="I58" s="2" t="s">
        <v>205</v>
      </c>
      <c r="J58" s="2" t="s">
        <v>39</v>
      </c>
      <c r="K58" s="2" t="s">
        <v>201</v>
      </c>
      <c r="L58" s="3">
        <f t="shared" si="3"/>
        <v>11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1</v>
      </c>
      <c r="AD58" s="4">
        <v>2</v>
      </c>
      <c r="AE58" s="4">
        <v>2</v>
      </c>
      <c r="AF58" s="4">
        <v>2</v>
      </c>
      <c r="AG58" s="4">
        <v>1</v>
      </c>
      <c r="AH58" s="4">
        <v>2</v>
      </c>
      <c r="AI58" s="4">
        <v>1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16">
        <v>11</v>
      </c>
      <c r="BA58" s="18">
        <v>1040</v>
      </c>
      <c r="BB58" s="18">
        <f t="shared" si="4"/>
        <v>11440</v>
      </c>
      <c r="BC58" s="18">
        <f t="shared" si="6"/>
        <v>338.00967200000002</v>
      </c>
      <c r="BD58" s="18">
        <f t="shared" si="7"/>
        <v>3718.1063920000001</v>
      </c>
      <c r="BE58" s="20">
        <f t="shared" si="5"/>
        <v>301.79435000000001</v>
      </c>
      <c r="BF58" s="20">
        <f t="shared" si="8"/>
        <v>3319.73785</v>
      </c>
    </row>
    <row r="59" spans="1:58" ht="46.35" customHeight="1">
      <c r="A59" s="5" t="s">
        <v>235</v>
      </c>
      <c r="B59" s="1" t="s">
        <v>236</v>
      </c>
      <c r="C59" s="2" t="s">
        <v>56</v>
      </c>
      <c r="D59" s="2" t="s">
        <v>80</v>
      </c>
      <c r="E59" s="2">
        <v>231</v>
      </c>
      <c r="F59" s="2" t="s">
        <v>237</v>
      </c>
      <c r="G59" s="2" t="s">
        <v>238</v>
      </c>
      <c r="H59" s="1" t="s">
        <v>48</v>
      </c>
      <c r="I59" s="2" t="s">
        <v>239</v>
      </c>
      <c r="J59" s="2" t="s">
        <v>39</v>
      </c>
      <c r="K59" s="2" t="s">
        <v>201</v>
      </c>
      <c r="L59" s="3">
        <f t="shared" si="3"/>
        <v>2</v>
      </c>
      <c r="M59" s="4">
        <v>2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16">
        <v>2</v>
      </c>
      <c r="BA59" s="18">
        <v>980</v>
      </c>
      <c r="BB59" s="18">
        <f t="shared" si="4"/>
        <v>1960</v>
      </c>
      <c r="BC59" s="18">
        <f t="shared" si="6"/>
        <v>318.50911400000001</v>
      </c>
      <c r="BD59" s="18">
        <f t="shared" si="7"/>
        <v>637.01822800000002</v>
      </c>
      <c r="BE59" s="20">
        <f t="shared" si="5"/>
        <v>284.38313749999998</v>
      </c>
      <c r="BF59" s="20">
        <f t="shared" si="8"/>
        <v>568.76627499999995</v>
      </c>
    </row>
    <row r="60" spans="1:58" ht="46.35" customHeight="1">
      <c r="A60" s="5" t="s">
        <v>240</v>
      </c>
      <c r="B60" s="2" t="s">
        <v>241</v>
      </c>
      <c r="C60" s="2" t="s">
        <v>33</v>
      </c>
      <c r="D60" s="2" t="s">
        <v>181</v>
      </c>
      <c r="E60" s="2">
        <v>222</v>
      </c>
      <c r="F60" s="2" t="s">
        <v>242</v>
      </c>
      <c r="G60" s="2" t="s">
        <v>243</v>
      </c>
      <c r="H60" s="1" t="s">
        <v>48</v>
      </c>
      <c r="I60" s="2" t="s">
        <v>244</v>
      </c>
      <c r="J60" s="2" t="s">
        <v>39</v>
      </c>
      <c r="K60" s="2" t="s">
        <v>201</v>
      </c>
      <c r="L60" s="3">
        <f t="shared" si="3"/>
        <v>19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3</v>
      </c>
      <c r="AA60" s="4">
        <v>2</v>
      </c>
      <c r="AB60" s="4">
        <v>1</v>
      </c>
      <c r="AC60" s="4">
        <v>5</v>
      </c>
      <c r="AD60" s="4">
        <v>6</v>
      </c>
      <c r="AE60" s="4">
        <v>2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16">
        <v>19</v>
      </c>
      <c r="BA60" s="18">
        <v>1020</v>
      </c>
      <c r="BB60" s="18">
        <f t="shared" si="4"/>
        <v>19380</v>
      </c>
      <c r="BC60" s="18">
        <f t="shared" si="6"/>
        <v>331.50948599999998</v>
      </c>
      <c r="BD60" s="18">
        <f t="shared" si="7"/>
        <v>6298.6802339999995</v>
      </c>
      <c r="BE60" s="20">
        <f t="shared" si="5"/>
        <v>295.99061249999994</v>
      </c>
      <c r="BF60" s="20">
        <f t="shared" si="8"/>
        <v>5623.8216374999993</v>
      </c>
    </row>
    <row r="61" spans="1:58" ht="46.35" customHeight="1">
      <c r="A61" s="5" t="s">
        <v>245</v>
      </c>
      <c r="B61" s="2" t="s">
        <v>246</v>
      </c>
      <c r="C61" s="2" t="s">
        <v>56</v>
      </c>
      <c r="D61" s="2" t="s">
        <v>80</v>
      </c>
      <c r="E61" s="2">
        <v>222</v>
      </c>
      <c r="F61" s="2" t="s">
        <v>228</v>
      </c>
      <c r="G61" s="2" t="s">
        <v>247</v>
      </c>
      <c r="H61" s="1" t="s">
        <v>48</v>
      </c>
      <c r="I61" s="2" t="s">
        <v>248</v>
      </c>
      <c r="J61" s="2" t="s">
        <v>39</v>
      </c>
      <c r="K61" s="2" t="s">
        <v>201</v>
      </c>
      <c r="L61" s="3">
        <f t="shared" si="3"/>
        <v>5</v>
      </c>
      <c r="M61" s="4">
        <v>5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16">
        <v>5</v>
      </c>
      <c r="BA61" s="18">
        <v>1600</v>
      </c>
      <c r="BB61" s="18">
        <f t="shared" si="4"/>
        <v>8000</v>
      </c>
      <c r="BC61" s="18">
        <f t="shared" si="6"/>
        <v>520.01487999999995</v>
      </c>
      <c r="BD61" s="18">
        <f t="shared" si="7"/>
        <v>2600.0743999999995</v>
      </c>
      <c r="BE61" s="20">
        <f t="shared" si="5"/>
        <v>464.29899999999992</v>
      </c>
      <c r="BF61" s="20">
        <f t="shared" si="8"/>
        <v>2321.4949999999994</v>
      </c>
    </row>
    <row r="62" spans="1:58" ht="46.35" customHeight="1">
      <c r="A62" s="5" t="s">
        <v>249</v>
      </c>
      <c r="B62" s="1" t="s">
        <v>250</v>
      </c>
      <c r="C62" s="2" t="s">
        <v>56</v>
      </c>
      <c r="D62" s="2" t="s">
        <v>80</v>
      </c>
      <c r="E62" s="2">
        <v>241</v>
      </c>
      <c r="F62" s="2" t="s">
        <v>116</v>
      </c>
      <c r="G62" s="2" t="s">
        <v>251</v>
      </c>
      <c r="H62" s="1" t="s">
        <v>48</v>
      </c>
      <c r="I62" s="2" t="s">
        <v>252</v>
      </c>
      <c r="J62" s="2" t="s">
        <v>39</v>
      </c>
      <c r="K62" s="2" t="s">
        <v>253</v>
      </c>
      <c r="L62" s="3">
        <f t="shared" si="3"/>
        <v>16</v>
      </c>
      <c r="M62" s="4">
        <v>16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16">
        <v>16</v>
      </c>
      <c r="BA62" s="18">
        <v>1360</v>
      </c>
      <c r="BB62" s="18">
        <f t="shared" si="4"/>
        <v>21760</v>
      </c>
      <c r="BC62" s="18">
        <f t="shared" si="6"/>
        <v>442.01264800000001</v>
      </c>
      <c r="BD62" s="18">
        <f t="shared" si="7"/>
        <v>7072.2023680000002</v>
      </c>
      <c r="BE62" s="20">
        <f t="shared" si="5"/>
        <v>394.65414999999996</v>
      </c>
      <c r="BF62" s="20">
        <f t="shared" si="8"/>
        <v>6314.4663999999993</v>
      </c>
    </row>
    <row r="63" spans="1:58" ht="46.35" customHeight="1">
      <c r="A63" s="5" t="s">
        <v>254</v>
      </c>
      <c r="B63" s="1" t="s">
        <v>255</v>
      </c>
      <c r="C63" s="2" t="s">
        <v>33</v>
      </c>
      <c r="D63" s="2" t="s">
        <v>256</v>
      </c>
      <c r="E63" s="2">
        <v>221</v>
      </c>
      <c r="F63" s="2" t="s">
        <v>257</v>
      </c>
      <c r="G63" s="2" t="s">
        <v>258</v>
      </c>
      <c r="H63" s="1" t="s">
        <v>259</v>
      </c>
      <c r="I63" s="2" t="s">
        <v>260</v>
      </c>
      <c r="J63" s="2" t="s">
        <v>39</v>
      </c>
      <c r="K63" s="2" t="s">
        <v>201</v>
      </c>
      <c r="L63" s="3">
        <f t="shared" si="3"/>
        <v>11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3</v>
      </c>
      <c r="AA63" s="4">
        <v>0</v>
      </c>
      <c r="AB63" s="4">
        <v>5</v>
      </c>
      <c r="AC63" s="4">
        <v>0</v>
      </c>
      <c r="AD63" s="4">
        <v>1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1</v>
      </c>
      <c r="AK63" s="4">
        <v>0</v>
      </c>
      <c r="AL63" s="4">
        <v>0</v>
      </c>
      <c r="AM63" s="4">
        <v>0</v>
      </c>
      <c r="AN63" s="4">
        <v>1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16">
        <v>11</v>
      </c>
      <c r="BA63" s="18">
        <v>320</v>
      </c>
      <c r="BB63" s="18">
        <f t="shared" si="4"/>
        <v>3520</v>
      </c>
      <c r="BC63" s="18">
        <f t="shared" si="6"/>
        <v>104.002976</v>
      </c>
      <c r="BD63" s="18">
        <f t="shared" si="7"/>
        <v>1144.0327360000001</v>
      </c>
      <c r="BE63" s="20">
        <f t="shared" si="5"/>
        <v>92.859799999999993</v>
      </c>
      <c r="BF63" s="20">
        <f t="shared" si="8"/>
        <v>1021.4577999999999</v>
      </c>
    </row>
    <row r="64" spans="1:58" ht="46.35" customHeight="1">
      <c r="A64" s="5" t="s">
        <v>261</v>
      </c>
      <c r="B64" s="1" t="s">
        <v>262</v>
      </c>
      <c r="C64" s="2" t="s">
        <v>33</v>
      </c>
      <c r="D64" s="2" t="s">
        <v>256</v>
      </c>
      <c r="E64" s="2">
        <v>221</v>
      </c>
      <c r="F64" s="2" t="s">
        <v>257</v>
      </c>
      <c r="G64" s="2" t="s">
        <v>258</v>
      </c>
      <c r="H64" s="1" t="s">
        <v>259</v>
      </c>
      <c r="I64" s="2" t="s">
        <v>263</v>
      </c>
      <c r="J64" s="2" t="s">
        <v>39</v>
      </c>
      <c r="K64" s="2" t="s">
        <v>201</v>
      </c>
      <c r="L64" s="3">
        <f t="shared" si="3"/>
        <v>7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1</v>
      </c>
      <c r="AA64" s="4">
        <v>0</v>
      </c>
      <c r="AB64" s="4">
        <v>4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1</v>
      </c>
      <c r="AO64" s="4">
        <v>0</v>
      </c>
      <c r="AP64" s="4">
        <v>1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16">
        <v>7</v>
      </c>
      <c r="BA64" s="18">
        <v>320</v>
      </c>
      <c r="BB64" s="18">
        <f t="shared" si="4"/>
        <v>2240</v>
      </c>
      <c r="BC64" s="18">
        <f t="shared" si="6"/>
        <v>104.002976</v>
      </c>
      <c r="BD64" s="18">
        <f t="shared" si="7"/>
        <v>728.02083200000004</v>
      </c>
      <c r="BE64" s="20">
        <f t="shared" si="5"/>
        <v>92.859799999999993</v>
      </c>
      <c r="BF64" s="20">
        <f t="shared" si="8"/>
        <v>650.01859999999999</v>
      </c>
    </row>
    <row r="65" spans="1:58" ht="46.35" customHeight="1">
      <c r="A65" s="5" t="s">
        <v>264</v>
      </c>
      <c r="B65" s="1" t="s">
        <v>265</v>
      </c>
      <c r="C65" s="2" t="s">
        <v>33</v>
      </c>
      <c r="D65" s="2" t="s">
        <v>256</v>
      </c>
      <c r="E65" s="2">
        <v>221</v>
      </c>
      <c r="F65" s="2" t="s">
        <v>257</v>
      </c>
      <c r="G65" s="2" t="s">
        <v>258</v>
      </c>
      <c r="H65" s="1" t="s">
        <v>259</v>
      </c>
      <c r="I65" s="2" t="s">
        <v>266</v>
      </c>
      <c r="J65" s="2" t="s">
        <v>39</v>
      </c>
      <c r="K65" s="2" t="s">
        <v>201</v>
      </c>
      <c r="L65" s="3">
        <f t="shared" si="3"/>
        <v>13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4</v>
      </c>
      <c r="AA65" s="4">
        <v>0</v>
      </c>
      <c r="AB65" s="4">
        <v>4</v>
      </c>
      <c r="AC65" s="4">
        <v>0</v>
      </c>
      <c r="AD65" s="4">
        <v>4</v>
      </c>
      <c r="AE65" s="4">
        <v>0</v>
      </c>
      <c r="AF65" s="4">
        <v>0</v>
      </c>
      <c r="AG65" s="4">
        <v>0</v>
      </c>
      <c r="AH65" s="4">
        <v>1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16">
        <v>13</v>
      </c>
      <c r="BA65" s="18">
        <v>320</v>
      </c>
      <c r="BB65" s="18">
        <f t="shared" si="4"/>
        <v>4160</v>
      </c>
      <c r="BC65" s="18">
        <f t="shared" si="6"/>
        <v>104.002976</v>
      </c>
      <c r="BD65" s="18">
        <f t="shared" si="7"/>
        <v>1352.0386880000001</v>
      </c>
      <c r="BE65" s="20">
        <f t="shared" si="5"/>
        <v>92.859799999999993</v>
      </c>
      <c r="BF65" s="20">
        <f t="shared" si="8"/>
        <v>1207.1773999999998</v>
      </c>
    </row>
    <row r="66" spans="1:58" ht="46.35" customHeight="1">
      <c r="A66" s="5" t="s">
        <v>267</v>
      </c>
      <c r="B66" s="1" t="s">
        <v>268</v>
      </c>
      <c r="C66" s="2" t="s">
        <v>33</v>
      </c>
      <c r="D66" s="2" t="s">
        <v>181</v>
      </c>
      <c r="E66" s="2">
        <v>10</v>
      </c>
      <c r="F66" s="2" t="s">
        <v>269</v>
      </c>
      <c r="G66" s="2" t="s">
        <v>270</v>
      </c>
      <c r="H66" s="1" t="s">
        <v>48</v>
      </c>
      <c r="I66" s="2" t="s">
        <v>157</v>
      </c>
      <c r="J66" s="2" t="s">
        <v>39</v>
      </c>
      <c r="K66" s="2" t="s">
        <v>201</v>
      </c>
      <c r="L66" s="3">
        <f t="shared" si="3"/>
        <v>15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1</v>
      </c>
      <c r="AA66" s="4">
        <v>4</v>
      </c>
      <c r="AB66" s="4">
        <v>5</v>
      </c>
      <c r="AC66" s="4">
        <v>4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1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16">
        <v>15</v>
      </c>
      <c r="BA66" s="18">
        <v>1140</v>
      </c>
      <c r="BB66" s="18">
        <f t="shared" si="4"/>
        <v>17100</v>
      </c>
      <c r="BC66" s="18">
        <f t="shared" si="6"/>
        <v>370.51060200000001</v>
      </c>
      <c r="BD66" s="18">
        <f t="shared" si="7"/>
        <v>5557.6590299999998</v>
      </c>
      <c r="BE66" s="20">
        <f t="shared" si="5"/>
        <v>330.81303749999995</v>
      </c>
      <c r="BF66" s="20">
        <f t="shared" si="8"/>
        <v>4962.1955624999991</v>
      </c>
    </row>
    <row r="67" spans="1:58" ht="46.35" customHeight="1">
      <c r="A67" s="5" t="s">
        <v>271</v>
      </c>
      <c r="B67" s="1" t="s">
        <v>272</v>
      </c>
      <c r="C67" s="2" t="s">
        <v>273</v>
      </c>
      <c r="D67" s="2" t="s">
        <v>274</v>
      </c>
      <c r="E67" s="2">
        <v>202</v>
      </c>
      <c r="F67" s="2" t="s">
        <v>275</v>
      </c>
      <c r="G67" s="2" t="s">
        <v>276</v>
      </c>
      <c r="H67" s="1" t="s">
        <v>48</v>
      </c>
      <c r="I67" s="2" t="s">
        <v>277</v>
      </c>
      <c r="J67" s="2" t="s">
        <v>39</v>
      </c>
      <c r="K67" s="2" t="s">
        <v>201</v>
      </c>
      <c r="L67" s="3">
        <f t="shared" si="3"/>
        <v>2</v>
      </c>
      <c r="M67" s="4">
        <v>2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16">
        <v>2</v>
      </c>
      <c r="BA67" s="18">
        <v>590</v>
      </c>
      <c r="BB67" s="18">
        <f t="shared" si="4"/>
        <v>1180</v>
      </c>
      <c r="BC67" s="18">
        <f t="shared" si="6"/>
        <v>191.75548699999999</v>
      </c>
      <c r="BD67" s="18">
        <f t="shared" si="7"/>
        <v>383.51097399999998</v>
      </c>
      <c r="BE67" s="20">
        <f t="shared" si="5"/>
        <v>171.21025624999999</v>
      </c>
      <c r="BF67" s="20">
        <f t="shared" si="8"/>
        <v>342.42051249999997</v>
      </c>
    </row>
    <row r="68" spans="1:58" ht="46.35" customHeight="1">
      <c r="A68" s="5" t="s">
        <v>278</v>
      </c>
      <c r="B68" s="2" t="s">
        <v>279</v>
      </c>
      <c r="C68" s="2" t="s">
        <v>180</v>
      </c>
      <c r="D68" s="2" t="s">
        <v>181</v>
      </c>
      <c r="E68" s="2">
        <v>232</v>
      </c>
      <c r="F68" s="2" t="s">
        <v>280</v>
      </c>
      <c r="G68" s="2" t="s">
        <v>194</v>
      </c>
      <c r="H68" s="1" t="s">
        <v>48</v>
      </c>
      <c r="I68" s="2" t="s">
        <v>281</v>
      </c>
      <c r="J68" s="2" t="s">
        <v>39</v>
      </c>
      <c r="K68" s="2" t="s">
        <v>201</v>
      </c>
      <c r="L68" s="3">
        <f t="shared" si="3"/>
        <v>5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1</v>
      </c>
      <c r="AM68" s="4">
        <v>0</v>
      </c>
      <c r="AN68" s="4">
        <v>1</v>
      </c>
      <c r="AO68" s="4">
        <v>0</v>
      </c>
      <c r="AP68" s="4">
        <v>1</v>
      </c>
      <c r="AQ68" s="4">
        <v>1</v>
      </c>
      <c r="AR68" s="4">
        <v>1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16">
        <v>5</v>
      </c>
      <c r="BA68" s="18">
        <v>800</v>
      </c>
      <c r="BB68" s="18">
        <f t="shared" si="4"/>
        <v>4000</v>
      </c>
      <c r="BC68" s="18">
        <f t="shared" si="6"/>
        <v>260.00743999999997</v>
      </c>
      <c r="BD68" s="18">
        <f t="shared" si="7"/>
        <v>1300.0371999999998</v>
      </c>
      <c r="BE68" s="20">
        <f t="shared" si="5"/>
        <v>232.14949999999996</v>
      </c>
      <c r="BF68" s="20">
        <f t="shared" si="8"/>
        <v>1160.7474999999997</v>
      </c>
    </row>
    <row r="69" spans="1:58" ht="46.35" customHeight="1">
      <c r="A69" s="6" t="s">
        <v>282</v>
      </c>
      <c r="B69" s="1" t="s">
        <v>283</v>
      </c>
      <c r="C69" s="2" t="s">
        <v>33</v>
      </c>
      <c r="D69" s="2" t="s">
        <v>181</v>
      </c>
      <c r="E69" s="2">
        <v>231</v>
      </c>
      <c r="F69" s="2" t="s">
        <v>284</v>
      </c>
      <c r="G69" s="2" t="s">
        <v>285</v>
      </c>
      <c r="H69" s="1" t="s">
        <v>48</v>
      </c>
      <c r="I69" s="2" t="s">
        <v>205</v>
      </c>
      <c r="J69" s="2" t="s">
        <v>39</v>
      </c>
      <c r="K69" s="2" t="s">
        <v>286</v>
      </c>
      <c r="L69" s="3">
        <f t="shared" si="3"/>
        <v>11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1</v>
      </c>
      <c r="AA69" s="4">
        <v>1</v>
      </c>
      <c r="AB69" s="4">
        <v>4</v>
      </c>
      <c r="AC69" s="4">
        <v>2</v>
      </c>
      <c r="AD69" s="4">
        <v>1</v>
      </c>
      <c r="AE69" s="4">
        <v>0</v>
      </c>
      <c r="AF69" s="4">
        <v>0</v>
      </c>
      <c r="AG69" s="4">
        <v>1</v>
      </c>
      <c r="AH69" s="4">
        <v>0</v>
      </c>
      <c r="AI69" s="4">
        <v>0</v>
      </c>
      <c r="AJ69" s="4">
        <v>1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16">
        <v>11</v>
      </c>
      <c r="BA69" s="18">
        <v>860</v>
      </c>
      <c r="BB69" s="18">
        <f t="shared" si="4"/>
        <v>9460</v>
      </c>
      <c r="BC69" s="18">
        <f t="shared" si="6"/>
        <v>279.50799799999999</v>
      </c>
      <c r="BD69" s="18">
        <f t="shared" si="7"/>
        <v>3074.587978</v>
      </c>
      <c r="BE69" s="20">
        <f t="shared" si="5"/>
        <v>249.56071249999997</v>
      </c>
      <c r="BF69" s="20">
        <f t="shared" si="8"/>
        <v>2745.1678374999997</v>
      </c>
    </row>
    <row r="70" spans="1:58" ht="46.35" customHeight="1">
      <c r="A70" s="6" t="s">
        <v>287</v>
      </c>
      <c r="B70" s="1" t="s">
        <v>288</v>
      </c>
      <c r="C70" s="2" t="s">
        <v>33</v>
      </c>
      <c r="D70" s="2" t="s">
        <v>181</v>
      </c>
      <c r="E70" s="2">
        <v>231</v>
      </c>
      <c r="F70" s="2" t="s">
        <v>284</v>
      </c>
      <c r="G70" s="2" t="s">
        <v>285</v>
      </c>
      <c r="H70" s="1" t="s">
        <v>48</v>
      </c>
      <c r="I70" s="2" t="s">
        <v>244</v>
      </c>
      <c r="J70" s="2" t="s">
        <v>39</v>
      </c>
      <c r="K70" s="2" t="s">
        <v>286</v>
      </c>
      <c r="L70" s="3">
        <f t="shared" si="3"/>
        <v>24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2</v>
      </c>
      <c r="AA70" s="4">
        <v>1</v>
      </c>
      <c r="AB70" s="4">
        <v>3</v>
      </c>
      <c r="AC70" s="4">
        <v>2</v>
      </c>
      <c r="AD70" s="4">
        <v>4</v>
      </c>
      <c r="AE70" s="4">
        <v>5</v>
      </c>
      <c r="AF70" s="4">
        <v>1</v>
      </c>
      <c r="AG70" s="4">
        <v>1</v>
      </c>
      <c r="AH70" s="4">
        <v>3</v>
      </c>
      <c r="AI70" s="4">
        <v>1</v>
      </c>
      <c r="AJ70" s="4">
        <v>1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16">
        <v>24</v>
      </c>
      <c r="BA70" s="18">
        <v>860</v>
      </c>
      <c r="BB70" s="18">
        <f t="shared" si="4"/>
        <v>20640</v>
      </c>
      <c r="BC70" s="18">
        <f t="shared" si="6"/>
        <v>279.50799799999999</v>
      </c>
      <c r="BD70" s="18">
        <f t="shared" si="7"/>
        <v>6708.1919519999992</v>
      </c>
      <c r="BE70" s="20">
        <f t="shared" si="5"/>
        <v>249.56071249999997</v>
      </c>
      <c r="BF70" s="20">
        <f t="shared" si="8"/>
        <v>5989.4570999999996</v>
      </c>
    </row>
    <row r="71" spans="1:58" ht="46.35" customHeight="1">
      <c r="A71" s="6" t="s">
        <v>289</v>
      </c>
      <c r="B71" s="2" t="s">
        <v>290</v>
      </c>
      <c r="C71" s="2" t="s">
        <v>33</v>
      </c>
      <c r="D71" s="2" t="s">
        <v>197</v>
      </c>
      <c r="E71" s="2">
        <v>222</v>
      </c>
      <c r="F71" s="2" t="s">
        <v>291</v>
      </c>
      <c r="G71" s="2" t="s">
        <v>292</v>
      </c>
      <c r="H71" s="1" t="s">
        <v>48</v>
      </c>
      <c r="I71" s="2" t="s">
        <v>293</v>
      </c>
      <c r="J71" s="2" t="s">
        <v>39</v>
      </c>
      <c r="K71" s="2" t="s">
        <v>286</v>
      </c>
      <c r="L71" s="3">
        <f t="shared" si="3"/>
        <v>17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1</v>
      </c>
      <c r="AA71" s="4">
        <v>2</v>
      </c>
      <c r="AB71" s="4">
        <v>1</v>
      </c>
      <c r="AC71" s="4">
        <v>4</v>
      </c>
      <c r="AD71" s="4">
        <v>5</v>
      </c>
      <c r="AE71" s="4">
        <v>2</v>
      </c>
      <c r="AF71" s="4">
        <v>1</v>
      </c>
      <c r="AG71" s="4">
        <v>0</v>
      </c>
      <c r="AH71" s="4">
        <v>0</v>
      </c>
      <c r="AI71" s="4">
        <v>0</v>
      </c>
      <c r="AJ71" s="4">
        <v>1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16">
        <v>17</v>
      </c>
      <c r="BA71" s="18">
        <v>910</v>
      </c>
      <c r="BB71" s="18">
        <f t="shared" si="4"/>
        <v>15470</v>
      </c>
      <c r="BC71" s="18">
        <f t="shared" si="6"/>
        <v>295.75846300000001</v>
      </c>
      <c r="BD71" s="18">
        <f t="shared" si="7"/>
        <v>5027.8938710000002</v>
      </c>
      <c r="BE71" s="20">
        <f t="shared" si="5"/>
        <v>264.07005624999999</v>
      </c>
      <c r="BF71" s="20">
        <f t="shared" si="8"/>
        <v>4489.1909562499995</v>
      </c>
    </row>
    <row r="72" spans="1:58" ht="46.35" customHeight="1">
      <c r="A72" s="5" t="s">
        <v>294</v>
      </c>
      <c r="B72" s="1" t="s">
        <v>295</v>
      </c>
      <c r="C72" s="2" t="s">
        <v>56</v>
      </c>
      <c r="D72" s="2" t="s">
        <v>80</v>
      </c>
      <c r="E72" s="2">
        <v>232</v>
      </c>
      <c r="F72" s="2" t="s">
        <v>116</v>
      </c>
      <c r="G72" s="2" t="s">
        <v>117</v>
      </c>
      <c r="H72" s="1" t="s">
        <v>48</v>
      </c>
      <c r="I72" s="2" t="s">
        <v>296</v>
      </c>
      <c r="J72" s="2" t="s">
        <v>39</v>
      </c>
      <c r="K72" s="2" t="s">
        <v>253</v>
      </c>
      <c r="L72" s="3">
        <f t="shared" si="3"/>
        <v>1</v>
      </c>
      <c r="M72" s="4">
        <v>1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16">
        <v>1</v>
      </c>
      <c r="BA72" s="18">
        <v>2470</v>
      </c>
      <c r="BB72" s="18">
        <f t="shared" si="4"/>
        <v>2470</v>
      </c>
      <c r="BC72" s="18">
        <f t="shared" si="6"/>
        <v>802.77297099999998</v>
      </c>
      <c r="BD72" s="18">
        <f t="shared" si="7"/>
        <v>802.77297099999998</v>
      </c>
      <c r="BE72" s="20">
        <f t="shared" si="5"/>
        <v>716.76158124999995</v>
      </c>
      <c r="BF72" s="20">
        <f t="shared" si="8"/>
        <v>716.76158124999995</v>
      </c>
    </row>
    <row r="73" spans="1:58" ht="46.35" customHeight="1">
      <c r="A73" s="5" t="s">
        <v>297</v>
      </c>
      <c r="B73" s="1" t="s">
        <v>298</v>
      </c>
      <c r="C73" s="2" t="s">
        <v>132</v>
      </c>
      <c r="D73" s="2" t="s">
        <v>299</v>
      </c>
      <c r="E73" s="2">
        <v>232</v>
      </c>
      <c r="F73" s="2" t="s">
        <v>300</v>
      </c>
      <c r="G73" s="2" t="s">
        <v>301</v>
      </c>
      <c r="H73" s="1" t="s">
        <v>48</v>
      </c>
      <c r="I73" s="2" t="s">
        <v>302</v>
      </c>
      <c r="J73" s="2" t="s">
        <v>39</v>
      </c>
      <c r="K73" s="2" t="s">
        <v>253</v>
      </c>
      <c r="L73" s="3">
        <f t="shared" si="3"/>
        <v>7</v>
      </c>
      <c r="M73" s="4">
        <v>7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16">
        <v>7</v>
      </c>
      <c r="BA73" s="18">
        <v>490</v>
      </c>
      <c r="BB73" s="18">
        <f t="shared" si="4"/>
        <v>3430</v>
      </c>
      <c r="BC73" s="18">
        <f t="shared" si="6"/>
        <v>159.25455700000001</v>
      </c>
      <c r="BD73" s="18">
        <f t="shared" si="7"/>
        <v>1114.7818990000001</v>
      </c>
      <c r="BE73" s="20">
        <f t="shared" si="5"/>
        <v>142.19156874999999</v>
      </c>
      <c r="BF73" s="20">
        <f t="shared" si="8"/>
        <v>995.34098124999991</v>
      </c>
    </row>
    <row r="74" spans="1:58" ht="46.35" customHeight="1">
      <c r="A74" s="5" t="s">
        <v>303</v>
      </c>
      <c r="B74" s="1" t="s">
        <v>304</v>
      </c>
      <c r="C74" s="2" t="s">
        <v>33</v>
      </c>
      <c r="D74" s="2" t="s">
        <v>197</v>
      </c>
      <c r="E74" s="2">
        <v>232</v>
      </c>
      <c r="F74" s="2" t="s">
        <v>305</v>
      </c>
      <c r="G74" s="2" t="s">
        <v>306</v>
      </c>
      <c r="H74" s="1" t="s">
        <v>48</v>
      </c>
      <c r="I74" s="2" t="s">
        <v>307</v>
      </c>
      <c r="J74" s="2" t="s">
        <v>39</v>
      </c>
      <c r="K74" s="2" t="s">
        <v>253</v>
      </c>
      <c r="L74" s="3">
        <f t="shared" si="3"/>
        <v>20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2</v>
      </c>
      <c r="AA74" s="4">
        <v>3</v>
      </c>
      <c r="AB74" s="4">
        <v>3</v>
      </c>
      <c r="AC74" s="4">
        <v>3</v>
      </c>
      <c r="AD74" s="4">
        <v>3</v>
      </c>
      <c r="AE74" s="4">
        <v>4</v>
      </c>
      <c r="AF74" s="4">
        <v>0</v>
      </c>
      <c r="AG74" s="4">
        <v>2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16">
        <v>20</v>
      </c>
      <c r="BA74" s="18">
        <v>840</v>
      </c>
      <c r="BB74" s="18">
        <f t="shared" si="4"/>
        <v>16800</v>
      </c>
      <c r="BC74" s="18">
        <f t="shared" si="6"/>
        <v>273.007812</v>
      </c>
      <c r="BD74" s="18">
        <f t="shared" si="7"/>
        <v>5460.1562400000003</v>
      </c>
      <c r="BE74" s="20">
        <f t="shared" si="5"/>
        <v>243.75697499999998</v>
      </c>
      <c r="BF74" s="20">
        <f t="shared" si="8"/>
        <v>4875.1394999999993</v>
      </c>
    </row>
    <row r="75" spans="1:58" ht="46.35" customHeight="1">
      <c r="A75" s="5" t="s">
        <v>308</v>
      </c>
      <c r="B75" s="1" t="s">
        <v>309</v>
      </c>
      <c r="C75" s="2" t="s">
        <v>33</v>
      </c>
      <c r="D75" s="2" t="s">
        <v>197</v>
      </c>
      <c r="E75" s="2">
        <v>232</v>
      </c>
      <c r="F75" s="2" t="s">
        <v>310</v>
      </c>
      <c r="G75" s="2" t="s">
        <v>311</v>
      </c>
      <c r="H75" s="1" t="s">
        <v>48</v>
      </c>
      <c r="I75" s="2" t="s">
        <v>124</v>
      </c>
      <c r="J75" s="2" t="s">
        <v>39</v>
      </c>
      <c r="K75" s="2" t="s">
        <v>253</v>
      </c>
      <c r="L75" s="3">
        <f t="shared" si="3"/>
        <v>44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3</v>
      </c>
      <c r="AD75" s="4">
        <v>4</v>
      </c>
      <c r="AE75" s="4">
        <v>4</v>
      </c>
      <c r="AF75" s="4">
        <v>1</v>
      </c>
      <c r="AG75" s="4">
        <v>4</v>
      </c>
      <c r="AH75" s="4">
        <v>1</v>
      </c>
      <c r="AI75" s="4">
        <v>9</v>
      </c>
      <c r="AJ75" s="4">
        <v>6</v>
      </c>
      <c r="AK75" s="4">
        <v>4</v>
      </c>
      <c r="AL75" s="4">
        <v>5</v>
      </c>
      <c r="AM75" s="4">
        <v>1</v>
      </c>
      <c r="AN75" s="4">
        <v>2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16">
        <v>44</v>
      </c>
      <c r="BA75" s="18">
        <v>840</v>
      </c>
      <c r="BB75" s="18">
        <f t="shared" si="4"/>
        <v>36960</v>
      </c>
      <c r="BC75" s="18">
        <f t="shared" si="6"/>
        <v>273.007812</v>
      </c>
      <c r="BD75" s="18">
        <f t="shared" si="7"/>
        <v>12012.343728</v>
      </c>
      <c r="BE75" s="20">
        <f t="shared" si="5"/>
        <v>243.75697499999998</v>
      </c>
      <c r="BF75" s="20">
        <f t="shared" si="8"/>
        <v>10725.3069</v>
      </c>
    </row>
    <row r="76" spans="1:58" ht="46.35" customHeight="1">
      <c r="A76" s="5" t="s">
        <v>312</v>
      </c>
      <c r="B76" s="1" t="s">
        <v>313</v>
      </c>
      <c r="C76" s="2" t="s">
        <v>33</v>
      </c>
      <c r="D76" s="2" t="s">
        <v>197</v>
      </c>
      <c r="E76" s="2">
        <v>232</v>
      </c>
      <c r="F76" s="2" t="s">
        <v>310</v>
      </c>
      <c r="G76" s="2" t="s">
        <v>314</v>
      </c>
      <c r="H76" s="1" t="s">
        <v>48</v>
      </c>
      <c r="I76" s="2" t="s">
        <v>315</v>
      </c>
      <c r="J76" s="2" t="s">
        <v>39</v>
      </c>
      <c r="K76" s="2" t="s">
        <v>253</v>
      </c>
      <c r="L76" s="3">
        <f t="shared" si="3"/>
        <v>41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5</v>
      </c>
      <c r="AD76" s="4">
        <v>5</v>
      </c>
      <c r="AE76" s="4">
        <v>12</v>
      </c>
      <c r="AF76" s="4">
        <v>3</v>
      </c>
      <c r="AG76" s="4">
        <v>8</v>
      </c>
      <c r="AH76" s="4">
        <v>6</v>
      </c>
      <c r="AI76" s="4">
        <v>2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16">
        <v>41</v>
      </c>
      <c r="BA76" s="18">
        <v>840</v>
      </c>
      <c r="BB76" s="18">
        <f t="shared" si="4"/>
        <v>34440</v>
      </c>
      <c r="BC76" s="18">
        <f t="shared" si="6"/>
        <v>273.007812</v>
      </c>
      <c r="BD76" s="18">
        <f t="shared" si="7"/>
        <v>11193.320292</v>
      </c>
      <c r="BE76" s="20">
        <f t="shared" si="5"/>
        <v>243.75697499999998</v>
      </c>
      <c r="BF76" s="20">
        <f t="shared" si="8"/>
        <v>9994.0359749999989</v>
      </c>
    </row>
    <row r="77" spans="1:58" ht="46.35" customHeight="1">
      <c r="A77" s="5" t="s">
        <v>316</v>
      </c>
      <c r="B77" s="1" t="s">
        <v>317</v>
      </c>
      <c r="C77" s="2" t="s">
        <v>33</v>
      </c>
      <c r="D77" s="2" t="s">
        <v>197</v>
      </c>
      <c r="E77" s="2">
        <v>232</v>
      </c>
      <c r="F77" s="2" t="s">
        <v>318</v>
      </c>
      <c r="G77" s="2" t="s">
        <v>319</v>
      </c>
      <c r="H77" s="1" t="s">
        <v>48</v>
      </c>
      <c r="I77" s="2" t="s">
        <v>53</v>
      </c>
      <c r="J77" s="2" t="s">
        <v>39</v>
      </c>
      <c r="K77" s="2" t="s">
        <v>253</v>
      </c>
      <c r="L77" s="3">
        <f t="shared" si="3"/>
        <v>10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1</v>
      </c>
      <c r="AA77" s="4">
        <v>0</v>
      </c>
      <c r="AB77" s="4">
        <v>0</v>
      </c>
      <c r="AC77" s="4">
        <v>1</v>
      </c>
      <c r="AD77" s="4">
        <v>1</v>
      </c>
      <c r="AE77" s="4">
        <v>1</v>
      </c>
      <c r="AF77" s="4">
        <v>0</v>
      </c>
      <c r="AG77" s="4">
        <v>1</v>
      </c>
      <c r="AH77" s="4">
        <v>4</v>
      </c>
      <c r="AI77" s="4">
        <v>0</v>
      </c>
      <c r="AJ77" s="4">
        <v>1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16">
        <v>10</v>
      </c>
      <c r="BA77" s="18">
        <v>1260</v>
      </c>
      <c r="BB77" s="18">
        <f t="shared" si="4"/>
        <v>12600</v>
      </c>
      <c r="BC77" s="18">
        <f t="shared" si="6"/>
        <v>409.51171799999997</v>
      </c>
      <c r="BD77" s="18">
        <f t="shared" si="7"/>
        <v>4095.1171799999997</v>
      </c>
      <c r="BE77" s="20">
        <f t="shared" si="5"/>
        <v>365.63546249999996</v>
      </c>
      <c r="BF77" s="20">
        <f t="shared" si="8"/>
        <v>3656.3546249999995</v>
      </c>
    </row>
    <row r="78" spans="1:58" ht="46.35" customHeight="1">
      <c r="A78" s="5" t="s">
        <v>320</v>
      </c>
      <c r="B78" s="1" t="s">
        <v>321</v>
      </c>
      <c r="C78" s="2" t="s">
        <v>132</v>
      </c>
      <c r="D78" s="2" t="s">
        <v>133</v>
      </c>
      <c r="E78" s="2">
        <v>232</v>
      </c>
      <c r="F78" s="2" t="s">
        <v>322</v>
      </c>
      <c r="G78" s="2" t="s">
        <v>323</v>
      </c>
      <c r="H78" s="1" t="s">
        <v>48</v>
      </c>
      <c r="I78" s="2" t="s">
        <v>324</v>
      </c>
      <c r="J78" s="2" t="s">
        <v>39</v>
      </c>
      <c r="K78" s="2" t="s">
        <v>253</v>
      </c>
      <c r="L78" s="3">
        <f t="shared" si="3"/>
        <v>2</v>
      </c>
      <c r="M78" s="4">
        <v>2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16">
        <v>2</v>
      </c>
      <c r="BA78" s="18">
        <v>990</v>
      </c>
      <c r="BB78" s="18">
        <f t="shared" si="4"/>
        <v>1980</v>
      </c>
      <c r="BC78" s="18">
        <f t="shared" si="6"/>
        <v>321.759207</v>
      </c>
      <c r="BD78" s="18">
        <f t="shared" si="7"/>
        <v>643.51841400000001</v>
      </c>
      <c r="BE78" s="20">
        <f t="shared" si="5"/>
        <v>287.28500624999998</v>
      </c>
      <c r="BF78" s="20">
        <f t="shared" si="8"/>
        <v>574.57001249999996</v>
      </c>
    </row>
    <row r="79" spans="1:58" ht="46.35" customHeight="1">
      <c r="A79" s="5" t="s">
        <v>325</v>
      </c>
      <c r="B79" s="1" t="s">
        <v>326</v>
      </c>
      <c r="C79" s="2" t="s">
        <v>33</v>
      </c>
      <c r="D79" s="2" t="s">
        <v>197</v>
      </c>
      <c r="E79" s="2">
        <v>232</v>
      </c>
      <c r="F79" s="2" t="s">
        <v>327</v>
      </c>
      <c r="G79" s="2" t="s">
        <v>328</v>
      </c>
      <c r="H79" s="1" t="s">
        <v>48</v>
      </c>
      <c r="I79" s="2" t="s">
        <v>329</v>
      </c>
      <c r="J79" s="2" t="s">
        <v>39</v>
      </c>
      <c r="K79" s="2" t="s">
        <v>253</v>
      </c>
      <c r="L79" s="3">
        <f t="shared" si="3"/>
        <v>25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1</v>
      </c>
      <c r="AB79" s="4">
        <v>3</v>
      </c>
      <c r="AC79" s="4">
        <v>3</v>
      </c>
      <c r="AD79" s="4">
        <v>3</v>
      </c>
      <c r="AE79" s="4">
        <v>2</v>
      </c>
      <c r="AF79" s="4">
        <v>3</v>
      </c>
      <c r="AG79" s="4">
        <v>4</v>
      </c>
      <c r="AH79" s="4">
        <v>3</v>
      </c>
      <c r="AI79" s="4">
        <v>1</v>
      </c>
      <c r="AJ79" s="4">
        <v>2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16">
        <v>25</v>
      </c>
      <c r="BA79" s="18">
        <v>1990</v>
      </c>
      <c r="BB79" s="18">
        <f t="shared" si="4"/>
        <v>49750</v>
      </c>
      <c r="BC79" s="18">
        <f t="shared" ref="BC79:BC110" si="9">SUM(BA79*0.3250093)</f>
        <v>646.768507</v>
      </c>
      <c r="BD79" s="18">
        <f t="shared" ref="BD79:BD110" si="10">SUM(BC79*AZ79)</f>
        <v>16169.212675000001</v>
      </c>
      <c r="BE79" s="20">
        <f t="shared" si="5"/>
        <v>577.47188124999991</v>
      </c>
      <c r="BF79" s="20">
        <f t="shared" ref="BF79:BF110" si="11">SUM(BE79*AZ79)</f>
        <v>14436.797031249998</v>
      </c>
    </row>
    <row r="80" spans="1:58" ht="46.35" customHeight="1">
      <c r="A80" s="5" t="s">
        <v>330</v>
      </c>
      <c r="B80" s="1" t="s">
        <v>331</v>
      </c>
      <c r="C80" s="2" t="s">
        <v>56</v>
      </c>
      <c r="D80" s="2" t="s">
        <v>80</v>
      </c>
      <c r="E80" s="2">
        <v>232</v>
      </c>
      <c r="F80" s="2" t="s">
        <v>332</v>
      </c>
      <c r="G80" s="2" t="s">
        <v>333</v>
      </c>
      <c r="H80" s="1" t="s">
        <v>48</v>
      </c>
      <c r="I80" s="2" t="s">
        <v>334</v>
      </c>
      <c r="J80" s="2" t="s">
        <v>39</v>
      </c>
      <c r="K80" s="2" t="s">
        <v>253</v>
      </c>
      <c r="L80" s="3">
        <f t="shared" ref="L80:L143" si="12">AZ80</f>
        <v>1</v>
      </c>
      <c r="M80" s="4">
        <v>1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16">
        <v>1</v>
      </c>
      <c r="BA80" s="18">
        <v>1970</v>
      </c>
      <c r="BB80" s="18">
        <f t="shared" ref="BB80:BB143" si="13">SUM(BA80*AZ80)</f>
        <v>1970</v>
      </c>
      <c r="BC80" s="18">
        <f t="shared" si="9"/>
        <v>640.26832100000001</v>
      </c>
      <c r="BD80" s="18">
        <f t="shared" si="10"/>
        <v>640.26832100000001</v>
      </c>
      <c r="BE80" s="20">
        <f t="shared" ref="BE80:BE143" si="14">SUM(BC80/1.12)</f>
        <v>571.66814375000001</v>
      </c>
      <c r="BF80" s="20">
        <f t="shared" si="11"/>
        <v>571.66814375000001</v>
      </c>
    </row>
    <row r="81" spans="1:58" ht="46.35" customHeight="1">
      <c r="A81" s="5" t="s">
        <v>335</v>
      </c>
      <c r="B81" s="1" t="s">
        <v>336</v>
      </c>
      <c r="C81" s="2" t="s">
        <v>33</v>
      </c>
      <c r="D81" s="2" t="s">
        <v>197</v>
      </c>
      <c r="E81" s="2">
        <v>231</v>
      </c>
      <c r="F81" s="2" t="s">
        <v>327</v>
      </c>
      <c r="G81" s="2" t="s">
        <v>319</v>
      </c>
      <c r="H81" s="1" t="s">
        <v>48</v>
      </c>
      <c r="I81" s="2" t="s">
        <v>53</v>
      </c>
      <c r="J81" s="2" t="s">
        <v>39</v>
      </c>
      <c r="K81" s="2" t="s">
        <v>253</v>
      </c>
      <c r="L81" s="3">
        <f t="shared" si="12"/>
        <v>15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2</v>
      </c>
      <c r="AA81" s="4">
        <v>2</v>
      </c>
      <c r="AB81" s="4">
        <v>5</v>
      </c>
      <c r="AC81" s="4">
        <v>0</v>
      </c>
      <c r="AD81" s="4">
        <v>6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16">
        <v>15</v>
      </c>
      <c r="BA81" s="18">
        <v>1060</v>
      </c>
      <c r="BB81" s="18">
        <f t="shared" si="13"/>
        <v>15900</v>
      </c>
      <c r="BC81" s="18">
        <f t="shared" si="9"/>
        <v>344.50985800000001</v>
      </c>
      <c r="BD81" s="18">
        <f t="shared" si="10"/>
        <v>5167.6478699999998</v>
      </c>
      <c r="BE81" s="20">
        <f t="shared" si="14"/>
        <v>307.59808749999996</v>
      </c>
      <c r="BF81" s="20">
        <f t="shared" si="11"/>
        <v>4613.9713124999998</v>
      </c>
    </row>
    <row r="82" spans="1:58" ht="46.35" customHeight="1">
      <c r="A82" s="5" t="s">
        <v>337</v>
      </c>
      <c r="B82" s="1" t="s">
        <v>338</v>
      </c>
      <c r="C82" s="2" t="s">
        <v>132</v>
      </c>
      <c r="D82" s="2" t="s">
        <v>299</v>
      </c>
      <c r="E82" s="2">
        <v>231</v>
      </c>
      <c r="F82" s="2" t="s">
        <v>339</v>
      </c>
      <c r="G82" s="2" t="s">
        <v>82</v>
      </c>
      <c r="H82" s="1" t="s">
        <v>48</v>
      </c>
      <c r="I82" s="2" t="s">
        <v>118</v>
      </c>
      <c r="J82" s="2" t="s">
        <v>39</v>
      </c>
      <c r="K82" s="2" t="s">
        <v>253</v>
      </c>
      <c r="L82" s="3">
        <f t="shared" si="12"/>
        <v>6</v>
      </c>
      <c r="M82" s="4">
        <v>6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16">
        <v>6</v>
      </c>
      <c r="BA82" s="18">
        <v>720</v>
      </c>
      <c r="BB82" s="18">
        <f t="shared" si="13"/>
        <v>4320</v>
      </c>
      <c r="BC82" s="18">
        <f t="shared" si="9"/>
        <v>234.00669600000001</v>
      </c>
      <c r="BD82" s="18">
        <f t="shared" si="10"/>
        <v>1404.040176</v>
      </c>
      <c r="BE82" s="20">
        <f t="shared" si="14"/>
        <v>208.93454999999997</v>
      </c>
      <c r="BF82" s="20">
        <f t="shared" si="11"/>
        <v>1253.6072999999999</v>
      </c>
    </row>
    <row r="83" spans="1:58" ht="46.35" customHeight="1">
      <c r="A83" s="5" t="s">
        <v>340</v>
      </c>
      <c r="B83" s="1" t="s">
        <v>341</v>
      </c>
      <c r="C83" s="2" t="s">
        <v>56</v>
      </c>
      <c r="D83" s="2" t="s">
        <v>80</v>
      </c>
      <c r="E83" s="2">
        <v>231</v>
      </c>
      <c r="F83" s="2" t="s">
        <v>111</v>
      </c>
      <c r="G83" s="2" t="s">
        <v>342</v>
      </c>
      <c r="H83" s="1" t="s">
        <v>48</v>
      </c>
      <c r="I83" s="2" t="s">
        <v>343</v>
      </c>
      <c r="J83" s="2" t="s">
        <v>39</v>
      </c>
      <c r="K83" s="2" t="s">
        <v>253</v>
      </c>
      <c r="L83" s="3">
        <f t="shared" si="12"/>
        <v>1</v>
      </c>
      <c r="M83" s="4">
        <v>1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16">
        <v>1</v>
      </c>
      <c r="BA83" s="18">
        <v>1730</v>
      </c>
      <c r="BB83" s="18">
        <f t="shared" si="13"/>
        <v>1730</v>
      </c>
      <c r="BC83" s="18">
        <f t="shared" si="9"/>
        <v>562.26608899999997</v>
      </c>
      <c r="BD83" s="18">
        <f t="shared" si="10"/>
        <v>562.26608899999997</v>
      </c>
      <c r="BE83" s="20">
        <f t="shared" si="14"/>
        <v>502.02329374999994</v>
      </c>
      <c r="BF83" s="20">
        <f t="shared" si="11"/>
        <v>502.02329374999994</v>
      </c>
    </row>
    <row r="84" spans="1:58" ht="46.35" customHeight="1">
      <c r="A84" s="5" t="s">
        <v>344</v>
      </c>
      <c r="B84" s="2" t="s">
        <v>345</v>
      </c>
      <c r="C84" s="2" t="s">
        <v>33</v>
      </c>
      <c r="D84" s="2" t="s">
        <v>34</v>
      </c>
      <c r="E84" s="2">
        <v>222</v>
      </c>
      <c r="F84" s="2" t="s">
        <v>46</v>
      </c>
      <c r="G84" s="2" t="s">
        <v>346</v>
      </c>
      <c r="H84" s="1" t="s">
        <v>48</v>
      </c>
      <c r="I84" s="2" t="s">
        <v>205</v>
      </c>
      <c r="J84" s="2" t="s">
        <v>39</v>
      </c>
      <c r="K84" s="2" t="s">
        <v>253</v>
      </c>
      <c r="L84" s="3">
        <f t="shared" si="12"/>
        <v>19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1</v>
      </c>
      <c r="AC84" s="4">
        <v>4</v>
      </c>
      <c r="AD84" s="4">
        <v>6</v>
      </c>
      <c r="AE84" s="4">
        <v>3</v>
      </c>
      <c r="AF84" s="4">
        <v>3</v>
      </c>
      <c r="AG84" s="4">
        <v>2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16">
        <v>19</v>
      </c>
      <c r="BA84" s="18">
        <v>800</v>
      </c>
      <c r="BB84" s="18">
        <f t="shared" si="13"/>
        <v>15200</v>
      </c>
      <c r="BC84" s="18">
        <f t="shared" si="9"/>
        <v>260.00743999999997</v>
      </c>
      <c r="BD84" s="18">
        <f t="shared" si="10"/>
        <v>4940.1413599999996</v>
      </c>
      <c r="BE84" s="20">
        <f t="shared" si="14"/>
        <v>232.14949999999996</v>
      </c>
      <c r="BF84" s="20">
        <f t="shared" si="11"/>
        <v>4410.8404999999993</v>
      </c>
    </row>
    <row r="85" spans="1:58" ht="46.35" customHeight="1">
      <c r="A85" s="5" t="s">
        <v>347</v>
      </c>
      <c r="B85" s="1" t="s">
        <v>348</v>
      </c>
      <c r="C85" s="2" t="s">
        <v>33</v>
      </c>
      <c r="D85" s="2" t="s">
        <v>34</v>
      </c>
      <c r="E85" s="2">
        <v>221</v>
      </c>
      <c r="F85" s="2" t="s">
        <v>349</v>
      </c>
      <c r="G85" s="2" t="s">
        <v>350</v>
      </c>
      <c r="H85" s="1" t="s">
        <v>259</v>
      </c>
      <c r="I85" s="2" t="s">
        <v>351</v>
      </c>
      <c r="J85" s="2" t="s">
        <v>39</v>
      </c>
      <c r="K85" s="2" t="s">
        <v>253</v>
      </c>
      <c r="L85" s="3">
        <f t="shared" si="12"/>
        <v>21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3</v>
      </c>
      <c r="AA85" s="4">
        <v>3</v>
      </c>
      <c r="AB85" s="4">
        <v>6</v>
      </c>
      <c r="AC85" s="4">
        <v>8</v>
      </c>
      <c r="AD85" s="4">
        <v>0</v>
      </c>
      <c r="AE85" s="4">
        <v>1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16">
        <v>21</v>
      </c>
      <c r="BA85" s="18">
        <v>590</v>
      </c>
      <c r="BB85" s="18">
        <f t="shared" si="13"/>
        <v>12390</v>
      </c>
      <c r="BC85" s="18">
        <f t="shared" si="9"/>
        <v>191.75548699999999</v>
      </c>
      <c r="BD85" s="18">
        <f t="shared" si="10"/>
        <v>4026.8652269999998</v>
      </c>
      <c r="BE85" s="20">
        <f t="shared" si="14"/>
        <v>171.21025624999999</v>
      </c>
      <c r="BF85" s="20">
        <f t="shared" si="11"/>
        <v>3595.4153812499999</v>
      </c>
    </row>
    <row r="86" spans="1:58" ht="46.35" customHeight="1">
      <c r="A86" s="5" t="s">
        <v>352</v>
      </c>
      <c r="B86" s="1" t="s">
        <v>353</v>
      </c>
      <c r="C86" s="2" t="s">
        <v>56</v>
      </c>
      <c r="D86" s="2" t="s">
        <v>57</v>
      </c>
      <c r="E86" s="2">
        <v>221</v>
      </c>
      <c r="F86" s="2" t="s">
        <v>354</v>
      </c>
      <c r="G86" s="2" t="s">
        <v>234</v>
      </c>
      <c r="H86" s="1" t="s">
        <v>48</v>
      </c>
      <c r="I86" s="2" t="s">
        <v>205</v>
      </c>
      <c r="J86" s="2" t="s">
        <v>39</v>
      </c>
      <c r="K86" s="2" t="s">
        <v>253</v>
      </c>
      <c r="L86" s="3">
        <f t="shared" si="12"/>
        <v>14</v>
      </c>
      <c r="M86" s="4">
        <v>14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16">
        <v>14</v>
      </c>
      <c r="BA86" s="18">
        <v>860</v>
      </c>
      <c r="BB86" s="18">
        <f t="shared" si="13"/>
        <v>12040</v>
      </c>
      <c r="BC86" s="18">
        <f t="shared" si="9"/>
        <v>279.50799799999999</v>
      </c>
      <c r="BD86" s="18">
        <f t="shared" si="10"/>
        <v>3913.1119719999997</v>
      </c>
      <c r="BE86" s="20">
        <f t="shared" si="14"/>
        <v>249.56071249999997</v>
      </c>
      <c r="BF86" s="20">
        <f t="shared" si="11"/>
        <v>3493.8499749999996</v>
      </c>
    </row>
    <row r="87" spans="1:58" ht="46.35" customHeight="1">
      <c r="A87" s="7" t="s">
        <v>355</v>
      </c>
      <c r="B87" s="1" t="s">
        <v>356</v>
      </c>
      <c r="C87" s="2" t="s">
        <v>140</v>
      </c>
      <c r="D87" s="2" t="s">
        <v>172</v>
      </c>
      <c r="E87" s="2">
        <v>221</v>
      </c>
      <c r="F87" s="2" t="s">
        <v>357</v>
      </c>
      <c r="G87" s="2" t="s">
        <v>164</v>
      </c>
      <c r="H87" s="1" t="s">
        <v>48</v>
      </c>
      <c r="I87" s="2" t="s">
        <v>165</v>
      </c>
      <c r="J87" s="2" t="s">
        <v>39</v>
      </c>
      <c r="K87" s="2" t="s">
        <v>253</v>
      </c>
      <c r="L87" s="3">
        <f t="shared" si="12"/>
        <v>7</v>
      </c>
      <c r="M87" s="4">
        <v>1</v>
      </c>
      <c r="N87" s="4">
        <v>2</v>
      </c>
      <c r="O87" s="4">
        <v>4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16">
        <v>7</v>
      </c>
      <c r="BA87" s="18">
        <v>460</v>
      </c>
      <c r="BB87" s="18">
        <f t="shared" si="13"/>
        <v>3220</v>
      </c>
      <c r="BC87" s="18">
        <f t="shared" si="9"/>
        <v>149.504278</v>
      </c>
      <c r="BD87" s="18">
        <f t="shared" si="10"/>
        <v>1046.5299460000001</v>
      </c>
      <c r="BE87" s="20">
        <f t="shared" si="14"/>
        <v>133.4859625</v>
      </c>
      <c r="BF87" s="20">
        <f t="shared" si="11"/>
        <v>934.40173749999997</v>
      </c>
    </row>
    <row r="88" spans="1:58" ht="46.35" customHeight="1">
      <c r="A88" s="5" t="s">
        <v>358</v>
      </c>
      <c r="B88" s="1" t="s">
        <v>359</v>
      </c>
      <c r="C88" s="2" t="s">
        <v>33</v>
      </c>
      <c r="D88" s="2" t="s">
        <v>197</v>
      </c>
      <c r="E88" s="2">
        <v>10</v>
      </c>
      <c r="F88" s="2" t="s">
        <v>360</v>
      </c>
      <c r="G88" s="2" t="s">
        <v>361</v>
      </c>
      <c r="H88" s="1" t="s">
        <v>48</v>
      </c>
      <c r="I88" s="2" t="s">
        <v>362</v>
      </c>
      <c r="J88" s="2" t="s">
        <v>39</v>
      </c>
      <c r="K88" s="2" t="s">
        <v>253</v>
      </c>
      <c r="L88" s="3">
        <f t="shared" si="12"/>
        <v>9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1</v>
      </c>
      <c r="AB88" s="4">
        <v>3</v>
      </c>
      <c r="AC88" s="4">
        <v>1</v>
      </c>
      <c r="AD88" s="4">
        <v>2</v>
      </c>
      <c r="AE88" s="4">
        <v>2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16">
        <v>9</v>
      </c>
      <c r="BA88" s="18">
        <v>1920</v>
      </c>
      <c r="BB88" s="18">
        <f t="shared" si="13"/>
        <v>17280</v>
      </c>
      <c r="BC88" s="18">
        <f t="shared" si="9"/>
        <v>624.01785600000005</v>
      </c>
      <c r="BD88" s="18">
        <f t="shared" si="10"/>
        <v>5616.1607040000008</v>
      </c>
      <c r="BE88" s="20">
        <f t="shared" si="14"/>
        <v>557.15880000000004</v>
      </c>
      <c r="BF88" s="20">
        <f t="shared" si="11"/>
        <v>5014.4292000000005</v>
      </c>
    </row>
    <row r="89" spans="1:58" ht="46.35" customHeight="1">
      <c r="A89" s="5" t="s">
        <v>363</v>
      </c>
      <c r="B89" s="1" t="s">
        <v>364</v>
      </c>
      <c r="C89" s="2" t="s">
        <v>33</v>
      </c>
      <c r="D89" s="2" t="s">
        <v>256</v>
      </c>
      <c r="E89" s="2">
        <v>247</v>
      </c>
      <c r="F89" s="2" t="s">
        <v>365</v>
      </c>
      <c r="G89" s="2" t="s">
        <v>366</v>
      </c>
      <c r="H89" s="1" t="s">
        <v>48</v>
      </c>
      <c r="I89" s="2" t="s">
        <v>307</v>
      </c>
      <c r="J89" s="2" t="s">
        <v>39</v>
      </c>
      <c r="K89" s="2" t="s">
        <v>253</v>
      </c>
      <c r="L89" s="3">
        <f t="shared" si="12"/>
        <v>6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3</v>
      </c>
      <c r="AA89" s="4">
        <v>2</v>
      </c>
      <c r="AB89" s="4">
        <v>1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16">
        <v>6</v>
      </c>
      <c r="BA89" s="18">
        <v>700</v>
      </c>
      <c r="BB89" s="18">
        <f t="shared" si="13"/>
        <v>4200</v>
      </c>
      <c r="BC89" s="18">
        <f t="shared" si="9"/>
        <v>227.50650999999999</v>
      </c>
      <c r="BD89" s="18">
        <f t="shared" si="10"/>
        <v>1365.0390600000001</v>
      </c>
      <c r="BE89" s="20">
        <f t="shared" si="14"/>
        <v>203.13081249999996</v>
      </c>
      <c r="BF89" s="20">
        <f t="shared" si="11"/>
        <v>1218.7848749999998</v>
      </c>
    </row>
    <row r="90" spans="1:58" ht="46.35" customHeight="1">
      <c r="A90" s="5" t="s">
        <v>367</v>
      </c>
      <c r="B90" s="2" t="s">
        <v>368</v>
      </c>
      <c r="C90" s="2" t="s">
        <v>33</v>
      </c>
      <c r="D90" s="2" t="s">
        <v>181</v>
      </c>
      <c r="E90" s="2">
        <v>247</v>
      </c>
      <c r="F90" s="2" t="s">
        <v>369</v>
      </c>
      <c r="G90" s="2" t="s">
        <v>243</v>
      </c>
      <c r="H90" s="1" t="s">
        <v>48</v>
      </c>
      <c r="I90" s="2" t="s">
        <v>205</v>
      </c>
      <c r="J90" s="2" t="s">
        <v>39</v>
      </c>
      <c r="K90" s="2" t="s">
        <v>253</v>
      </c>
      <c r="L90" s="3">
        <f t="shared" si="12"/>
        <v>4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1</v>
      </c>
      <c r="AE90" s="4">
        <v>0</v>
      </c>
      <c r="AF90" s="4">
        <v>1</v>
      </c>
      <c r="AG90" s="4">
        <v>2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16">
        <v>4</v>
      </c>
      <c r="BA90" s="18">
        <v>730</v>
      </c>
      <c r="BB90" s="18">
        <f t="shared" si="13"/>
        <v>2920</v>
      </c>
      <c r="BC90" s="18">
        <f t="shared" si="9"/>
        <v>237.256789</v>
      </c>
      <c r="BD90" s="18">
        <f t="shared" si="10"/>
        <v>949.02715599999999</v>
      </c>
      <c r="BE90" s="20">
        <f t="shared" si="14"/>
        <v>211.83641874999998</v>
      </c>
      <c r="BF90" s="20">
        <f t="shared" si="11"/>
        <v>847.34567499999991</v>
      </c>
    </row>
    <row r="91" spans="1:58" ht="46.35" customHeight="1">
      <c r="A91" s="5" t="s">
        <v>370</v>
      </c>
      <c r="B91" s="1" t="s">
        <v>371</v>
      </c>
      <c r="C91" s="2" t="s">
        <v>33</v>
      </c>
      <c r="D91" s="2" t="s">
        <v>34</v>
      </c>
      <c r="E91" s="2">
        <v>211</v>
      </c>
      <c r="F91" s="2" t="s">
        <v>372</v>
      </c>
      <c r="G91" s="2" t="s">
        <v>213</v>
      </c>
      <c r="H91" s="1" t="s">
        <v>259</v>
      </c>
      <c r="I91" s="2" t="s">
        <v>260</v>
      </c>
      <c r="J91" s="2" t="s">
        <v>39</v>
      </c>
      <c r="K91" s="2" t="s">
        <v>253</v>
      </c>
      <c r="L91" s="3">
        <f t="shared" si="12"/>
        <v>7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2</v>
      </c>
      <c r="AD91" s="4">
        <v>2</v>
      </c>
      <c r="AE91" s="4">
        <v>3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16">
        <v>7</v>
      </c>
      <c r="BA91" s="18">
        <v>590</v>
      </c>
      <c r="BB91" s="18">
        <f t="shared" si="13"/>
        <v>4130</v>
      </c>
      <c r="BC91" s="18">
        <f t="shared" si="9"/>
        <v>191.75548699999999</v>
      </c>
      <c r="BD91" s="18">
        <f t="shared" si="10"/>
        <v>1342.288409</v>
      </c>
      <c r="BE91" s="20">
        <f t="shared" si="14"/>
        <v>171.21025624999999</v>
      </c>
      <c r="BF91" s="20">
        <f t="shared" si="11"/>
        <v>1198.47179375</v>
      </c>
    </row>
    <row r="92" spans="1:58" ht="46.35" customHeight="1">
      <c r="A92" s="5" t="s">
        <v>373</v>
      </c>
      <c r="B92" s="1" t="s">
        <v>374</v>
      </c>
      <c r="C92" s="2" t="s">
        <v>56</v>
      </c>
      <c r="D92" s="2" t="s">
        <v>80</v>
      </c>
      <c r="E92" s="2">
        <v>202</v>
      </c>
      <c r="F92" s="2" t="s">
        <v>375</v>
      </c>
      <c r="G92" s="2" t="s">
        <v>376</v>
      </c>
      <c r="H92" s="1" t="s">
        <v>48</v>
      </c>
      <c r="I92" s="2" t="s">
        <v>377</v>
      </c>
      <c r="J92" s="2" t="s">
        <v>39</v>
      </c>
      <c r="K92" s="2" t="s">
        <v>253</v>
      </c>
      <c r="L92" s="3">
        <f t="shared" si="12"/>
        <v>10</v>
      </c>
      <c r="M92" s="4">
        <v>10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16">
        <v>10</v>
      </c>
      <c r="BA92" s="18">
        <v>1700</v>
      </c>
      <c r="BB92" s="18">
        <f t="shared" si="13"/>
        <v>17000</v>
      </c>
      <c r="BC92" s="18">
        <f t="shared" si="9"/>
        <v>552.51580999999999</v>
      </c>
      <c r="BD92" s="18">
        <f t="shared" si="10"/>
        <v>5525.1580999999996</v>
      </c>
      <c r="BE92" s="20">
        <f t="shared" si="14"/>
        <v>493.31768749999992</v>
      </c>
      <c r="BF92" s="20">
        <f t="shared" si="11"/>
        <v>4933.1768749999992</v>
      </c>
    </row>
    <row r="93" spans="1:58" ht="46.35" customHeight="1">
      <c r="A93" s="8"/>
      <c r="B93" s="1" t="s">
        <v>378</v>
      </c>
      <c r="C93" s="2" t="s">
        <v>33</v>
      </c>
      <c r="D93" s="2" t="s">
        <v>181</v>
      </c>
      <c r="E93" s="2">
        <v>241</v>
      </c>
      <c r="F93" s="2" t="s">
        <v>379</v>
      </c>
      <c r="G93" s="2" t="s">
        <v>380</v>
      </c>
      <c r="H93" s="1" t="s">
        <v>48</v>
      </c>
      <c r="I93" s="2" t="s">
        <v>381</v>
      </c>
      <c r="J93" s="2" t="s">
        <v>39</v>
      </c>
      <c r="K93" s="2" t="s">
        <v>253</v>
      </c>
      <c r="L93" s="3">
        <f t="shared" si="12"/>
        <v>10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1</v>
      </c>
      <c r="AC93" s="4">
        <v>0</v>
      </c>
      <c r="AD93" s="4">
        <v>2</v>
      </c>
      <c r="AE93" s="4">
        <v>0</v>
      </c>
      <c r="AF93" s="4">
        <v>0</v>
      </c>
      <c r="AG93" s="4">
        <v>0</v>
      </c>
      <c r="AH93" s="4">
        <v>2</v>
      </c>
      <c r="AI93" s="4">
        <v>1</v>
      </c>
      <c r="AJ93" s="4">
        <v>2</v>
      </c>
      <c r="AK93" s="4">
        <v>1</v>
      </c>
      <c r="AL93" s="4">
        <v>1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16">
        <v>10</v>
      </c>
      <c r="BA93" s="18">
        <v>1020</v>
      </c>
      <c r="BB93" s="18">
        <f t="shared" si="13"/>
        <v>10200</v>
      </c>
      <c r="BC93" s="18">
        <f t="shared" si="9"/>
        <v>331.50948599999998</v>
      </c>
      <c r="BD93" s="18">
        <f t="shared" si="10"/>
        <v>3315.0948599999997</v>
      </c>
      <c r="BE93" s="20">
        <f t="shared" si="14"/>
        <v>295.99061249999994</v>
      </c>
      <c r="BF93" s="20">
        <f t="shared" si="11"/>
        <v>2959.9061249999995</v>
      </c>
    </row>
    <row r="94" spans="1:58" ht="46.35" customHeight="1">
      <c r="A94" s="8"/>
      <c r="B94" s="1" t="s">
        <v>382</v>
      </c>
      <c r="C94" s="2" t="s">
        <v>33</v>
      </c>
      <c r="D94" s="2" t="s">
        <v>181</v>
      </c>
      <c r="E94" s="2">
        <v>241</v>
      </c>
      <c r="F94" s="2" t="s">
        <v>383</v>
      </c>
      <c r="G94" s="2" t="s">
        <v>380</v>
      </c>
      <c r="H94" s="1" t="s">
        <v>48</v>
      </c>
      <c r="I94" s="2" t="s">
        <v>381</v>
      </c>
      <c r="J94" s="2" t="s">
        <v>39</v>
      </c>
      <c r="K94" s="2" t="s">
        <v>253</v>
      </c>
      <c r="L94" s="3">
        <f t="shared" si="12"/>
        <v>4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1</v>
      </c>
      <c r="AA94" s="4">
        <v>1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1</v>
      </c>
      <c r="AI94" s="4">
        <v>0</v>
      </c>
      <c r="AJ94" s="4">
        <v>1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16">
        <v>4</v>
      </c>
      <c r="BA94" s="18">
        <v>1020</v>
      </c>
      <c r="BB94" s="18">
        <f t="shared" si="13"/>
        <v>4080</v>
      </c>
      <c r="BC94" s="18">
        <f t="shared" si="9"/>
        <v>331.50948599999998</v>
      </c>
      <c r="BD94" s="18">
        <f t="shared" si="10"/>
        <v>1326.0379439999999</v>
      </c>
      <c r="BE94" s="20">
        <f t="shared" si="14"/>
        <v>295.99061249999994</v>
      </c>
      <c r="BF94" s="20">
        <f t="shared" si="11"/>
        <v>1183.9624499999998</v>
      </c>
    </row>
    <row r="95" spans="1:58" ht="46.35" customHeight="1">
      <c r="A95" s="8"/>
      <c r="B95" s="1" t="s">
        <v>384</v>
      </c>
      <c r="C95" s="2" t="s">
        <v>33</v>
      </c>
      <c r="D95" s="2" t="s">
        <v>197</v>
      </c>
      <c r="E95" s="2">
        <v>241</v>
      </c>
      <c r="F95" s="2" t="s">
        <v>385</v>
      </c>
      <c r="G95" s="2" t="s">
        <v>386</v>
      </c>
      <c r="H95" s="1" t="s">
        <v>48</v>
      </c>
      <c r="I95" s="2" t="s">
        <v>387</v>
      </c>
      <c r="J95" s="2" t="s">
        <v>39</v>
      </c>
      <c r="K95" s="2" t="s">
        <v>253</v>
      </c>
      <c r="L95" s="3">
        <f t="shared" si="12"/>
        <v>27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2</v>
      </c>
      <c r="AC95" s="4">
        <v>1</v>
      </c>
      <c r="AD95" s="4">
        <v>4</v>
      </c>
      <c r="AE95" s="4">
        <v>3</v>
      </c>
      <c r="AF95" s="4">
        <v>5</v>
      </c>
      <c r="AG95" s="4">
        <v>3</v>
      </c>
      <c r="AH95" s="4">
        <v>3</v>
      </c>
      <c r="AI95" s="4">
        <v>2</v>
      </c>
      <c r="AJ95" s="4">
        <v>3</v>
      </c>
      <c r="AK95" s="4">
        <v>0</v>
      </c>
      <c r="AL95" s="4">
        <v>1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16">
        <v>27</v>
      </c>
      <c r="BA95" s="18">
        <v>1090</v>
      </c>
      <c r="BB95" s="18">
        <f t="shared" si="13"/>
        <v>29430</v>
      </c>
      <c r="BC95" s="18">
        <f t="shared" si="9"/>
        <v>354.26013699999999</v>
      </c>
      <c r="BD95" s="18">
        <f t="shared" si="10"/>
        <v>9565.0236989999994</v>
      </c>
      <c r="BE95" s="20">
        <f t="shared" si="14"/>
        <v>316.30369374999998</v>
      </c>
      <c r="BF95" s="20">
        <f t="shared" si="11"/>
        <v>8540.1997312499989</v>
      </c>
    </row>
    <row r="96" spans="1:58" ht="46.35" customHeight="1">
      <c r="A96" s="8"/>
      <c r="B96" s="1" t="s">
        <v>388</v>
      </c>
      <c r="C96" s="2" t="s">
        <v>33</v>
      </c>
      <c r="D96" s="2" t="s">
        <v>181</v>
      </c>
      <c r="E96" s="2">
        <v>241</v>
      </c>
      <c r="F96" s="2" t="s">
        <v>389</v>
      </c>
      <c r="G96" s="2" t="s">
        <v>386</v>
      </c>
      <c r="H96" s="1" t="s">
        <v>48</v>
      </c>
      <c r="I96" s="2" t="s">
        <v>390</v>
      </c>
      <c r="J96" s="2" t="s">
        <v>39</v>
      </c>
      <c r="K96" s="2" t="s">
        <v>253</v>
      </c>
      <c r="L96" s="3">
        <f t="shared" si="12"/>
        <v>34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2</v>
      </c>
      <c r="AA96" s="4">
        <v>1</v>
      </c>
      <c r="AB96" s="4">
        <v>3</v>
      </c>
      <c r="AC96" s="4">
        <v>4</v>
      </c>
      <c r="AD96" s="4">
        <v>5</v>
      </c>
      <c r="AE96" s="4">
        <v>3</v>
      </c>
      <c r="AF96" s="4">
        <v>4</v>
      </c>
      <c r="AG96" s="4">
        <v>6</v>
      </c>
      <c r="AH96" s="4">
        <v>5</v>
      </c>
      <c r="AI96" s="4">
        <v>0</v>
      </c>
      <c r="AJ96" s="4">
        <v>0</v>
      </c>
      <c r="AK96" s="4">
        <v>1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16">
        <v>34</v>
      </c>
      <c r="BA96" s="18">
        <v>1060</v>
      </c>
      <c r="BB96" s="18">
        <f t="shared" si="13"/>
        <v>36040</v>
      </c>
      <c r="BC96" s="18">
        <f t="shared" si="9"/>
        <v>344.50985800000001</v>
      </c>
      <c r="BD96" s="18">
        <f t="shared" si="10"/>
        <v>11713.335172000001</v>
      </c>
      <c r="BE96" s="20">
        <f t="shared" si="14"/>
        <v>307.59808749999996</v>
      </c>
      <c r="BF96" s="20">
        <f t="shared" si="11"/>
        <v>10458.334974999998</v>
      </c>
    </row>
    <row r="97" spans="1:58" ht="46.35" customHeight="1">
      <c r="A97" s="8"/>
      <c r="B97" s="1" t="s">
        <v>391</v>
      </c>
      <c r="C97" s="2" t="s">
        <v>56</v>
      </c>
      <c r="D97" s="2" t="s">
        <v>80</v>
      </c>
      <c r="E97" s="2">
        <v>241</v>
      </c>
      <c r="F97" s="2" t="s">
        <v>392</v>
      </c>
      <c r="G97" s="2" t="s">
        <v>393</v>
      </c>
      <c r="H97" s="1" t="s">
        <v>48</v>
      </c>
      <c r="I97" s="2" t="s">
        <v>394</v>
      </c>
      <c r="J97" s="2" t="s">
        <v>39</v>
      </c>
      <c r="K97" s="2" t="s">
        <v>253</v>
      </c>
      <c r="L97" s="3">
        <f t="shared" si="12"/>
        <v>18</v>
      </c>
      <c r="M97" s="4">
        <v>18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16">
        <v>18</v>
      </c>
      <c r="BA97" s="18">
        <v>1970</v>
      </c>
      <c r="BB97" s="18">
        <f t="shared" si="13"/>
        <v>35460</v>
      </c>
      <c r="BC97" s="18">
        <f t="shared" si="9"/>
        <v>640.26832100000001</v>
      </c>
      <c r="BD97" s="18">
        <f t="shared" si="10"/>
        <v>11524.829777999999</v>
      </c>
      <c r="BE97" s="20">
        <f t="shared" si="14"/>
        <v>571.66814375000001</v>
      </c>
      <c r="BF97" s="20">
        <f t="shared" si="11"/>
        <v>10290.0265875</v>
      </c>
    </row>
    <row r="98" spans="1:58" ht="46.35" customHeight="1">
      <c r="A98" s="8"/>
      <c r="B98" s="1" t="s">
        <v>395</v>
      </c>
      <c r="C98" s="2" t="s">
        <v>56</v>
      </c>
      <c r="D98" s="2" t="s">
        <v>80</v>
      </c>
      <c r="E98" s="2">
        <v>241</v>
      </c>
      <c r="F98" s="2" t="s">
        <v>116</v>
      </c>
      <c r="G98" s="2" t="s">
        <v>396</v>
      </c>
      <c r="H98" s="1" t="s">
        <v>48</v>
      </c>
      <c r="I98" s="2" t="s">
        <v>83</v>
      </c>
      <c r="J98" s="2" t="s">
        <v>39</v>
      </c>
      <c r="K98" s="2" t="s">
        <v>253</v>
      </c>
      <c r="L98" s="3">
        <f t="shared" si="12"/>
        <v>12</v>
      </c>
      <c r="M98" s="4">
        <v>12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16">
        <v>12</v>
      </c>
      <c r="BA98" s="18">
        <v>1850</v>
      </c>
      <c r="BB98" s="18">
        <f t="shared" si="13"/>
        <v>22200</v>
      </c>
      <c r="BC98" s="18">
        <f t="shared" si="9"/>
        <v>601.26720499999999</v>
      </c>
      <c r="BD98" s="18">
        <f t="shared" si="10"/>
        <v>7215.2064599999994</v>
      </c>
      <c r="BE98" s="20">
        <f t="shared" si="14"/>
        <v>536.84571874999995</v>
      </c>
      <c r="BF98" s="20">
        <f t="shared" si="11"/>
        <v>6442.1486249999998</v>
      </c>
    </row>
    <row r="99" spans="1:58" ht="46.35" customHeight="1">
      <c r="A99" s="8"/>
      <c r="B99" s="1" t="s">
        <v>397</v>
      </c>
      <c r="C99" s="2" t="s">
        <v>56</v>
      </c>
      <c r="D99" s="2" t="s">
        <v>80</v>
      </c>
      <c r="E99" s="2">
        <v>241</v>
      </c>
      <c r="F99" s="2" t="s">
        <v>116</v>
      </c>
      <c r="G99" s="2" t="s">
        <v>396</v>
      </c>
      <c r="H99" s="1" t="s">
        <v>48</v>
      </c>
      <c r="I99" s="2" t="s">
        <v>398</v>
      </c>
      <c r="J99" s="2" t="s">
        <v>39</v>
      </c>
      <c r="K99" s="2" t="s">
        <v>253</v>
      </c>
      <c r="L99" s="3">
        <f t="shared" si="12"/>
        <v>11</v>
      </c>
      <c r="M99" s="4">
        <v>11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16">
        <v>11</v>
      </c>
      <c r="BA99" s="18">
        <v>1850</v>
      </c>
      <c r="BB99" s="18">
        <f t="shared" si="13"/>
        <v>20350</v>
      </c>
      <c r="BC99" s="18">
        <f t="shared" si="9"/>
        <v>601.26720499999999</v>
      </c>
      <c r="BD99" s="18">
        <f t="shared" si="10"/>
        <v>6613.9392550000002</v>
      </c>
      <c r="BE99" s="20">
        <f t="shared" si="14"/>
        <v>536.84571874999995</v>
      </c>
      <c r="BF99" s="20">
        <f t="shared" si="11"/>
        <v>5905.3029062499991</v>
      </c>
    </row>
    <row r="100" spans="1:58" ht="46.35" customHeight="1">
      <c r="A100" s="8"/>
      <c r="B100" s="1" t="s">
        <v>399</v>
      </c>
      <c r="C100" s="2" t="s">
        <v>56</v>
      </c>
      <c r="D100" s="2" t="s">
        <v>80</v>
      </c>
      <c r="E100" s="2">
        <v>241</v>
      </c>
      <c r="F100" s="2" t="s">
        <v>116</v>
      </c>
      <c r="G100" s="2" t="s">
        <v>400</v>
      </c>
      <c r="H100" s="1" t="s">
        <v>48</v>
      </c>
      <c r="I100" s="2" t="s">
        <v>248</v>
      </c>
      <c r="J100" s="2" t="s">
        <v>39</v>
      </c>
      <c r="K100" s="2" t="s">
        <v>253</v>
      </c>
      <c r="L100" s="3">
        <f t="shared" si="12"/>
        <v>5</v>
      </c>
      <c r="M100" s="4">
        <v>5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16">
        <v>5</v>
      </c>
      <c r="BA100" s="18">
        <v>2700</v>
      </c>
      <c r="BB100" s="18">
        <f t="shared" si="13"/>
        <v>13500</v>
      </c>
      <c r="BC100" s="18">
        <f t="shared" si="9"/>
        <v>877.52511000000004</v>
      </c>
      <c r="BD100" s="18">
        <f t="shared" si="10"/>
        <v>4387.6255500000007</v>
      </c>
      <c r="BE100" s="20">
        <f t="shared" si="14"/>
        <v>783.50456249999991</v>
      </c>
      <c r="BF100" s="20">
        <f t="shared" si="11"/>
        <v>3917.5228124999994</v>
      </c>
    </row>
    <row r="101" spans="1:58" ht="46.35" customHeight="1">
      <c r="A101" s="8"/>
      <c r="B101" s="1" t="s">
        <v>401</v>
      </c>
      <c r="C101" s="2" t="s">
        <v>56</v>
      </c>
      <c r="D101" s="2" t="s">
        <v>121</v>
      </c>
      <c r="E101" s="2">
        <v>241</v>
      </c>
      <c r="F101" s="2" t="s">
        <v>402</v>
      </c>
      <c r="G101" s="2" t="s">
        <v>403</v>
      </c>
      <c r="H101" s="1" t="s">
        <v>48</v>
      </c>
      <c r="I101" s="2" t="s">
        <v>404</v>
      </c>
      <c r="J101" s="2" t="s">
        <v>39</v>
      </c>
      <c r="K101" s="2" t="s">
        <v>253</v>
      </c>
      <c r="L101" s="3">
        <f t="shared" si="12"/>
        <v>8</v>
      </c>
      <c r="M101" s="4">
        <v>8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16">
        <v>8</v>
      </c>
      <c r="BA101" s="18">
        <v>990</v>
      </c>
      <c r="BB101" s="18">
        <f t="shared" si="13"/>
        <v>7920</v>
      </c>
      <c r="BC101" s="18">
        <f t="shared" si="9"/>
        <v>321.759207</v>
      </c>
      <c r="BD101" s="18">
        <f t="shared" si="10"/>
        <v>2574.073656</v>
      </c>
      <c r="BE101" s="20">
        <f t="shared" si="14"/>
        <v>287.28500624999998</v>
      </c>
      <c r="BF101" s="20">
        <f t="shared" si="11"/>
        <v>2298.2800499999998</v>
      </c>
    </row>
    <row r="102" spans="1:58" ht="46.35" customHeight="1">
      <c r="A102" s="8"/>
      <c r="B102" s="1" t="s">
        <v>405</v>
      </c>
      <c r="C102" s="2" t="s">
        <v>132</v>
      </c>
      <c r="D102" s="2" t="s">
        <v>299</v>
      </c>
      <c r="E102" s="2">
        <v>241</v>
      </c>
      <c r="F102" s="2" t="s">
        <v>339</v>
      </c>
      <c r="G102" s="2" t="s">
        <v>393</v>
      </c>
      <c r="H102" s="1" t="s">
        <v>48</v>
      </c>
      <c r="I102" s="2" t="s">
        <v>394</v>
      </c>
      <c r="J102" s="2" t="s">
        <v>39</v>
      </c>
      <c r="K102" s="2" t="s">
        <v>253</v>
      </c>
      <c r="L102" s="3">
        <f t="shared" si="12"/>
        <v>3</v>
      </c>
      <c r="M102" s="4">
        <v>3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16">
        <v>3</v>
      </c>
      <c r="BA102" s="18">
        <v>720</v>
      </c>
      <c r="BB102" s="18">
        <f t="shared" si="13"/>
        <v>2160</v>
      </c>
      <c r="BC102" s="18">
        <f t="shared" si="9"/>
        <v>234.00669600000001</v>
      </c>
      <c r="BD102" s="18">
        <f t="shared" si="10"/>
        <v>702.02008799999999</v>
      </c>
      <c r="BE102" s="20">
        <f t="shared" si="14"/>
        <v>208.93454999999997</v>
      </c>
      <c r="BF102" s="20">
        <f t="shared" si="11"/>
        <v>626.80364999999995</v>
      </c>
    </row>
    <row r="103" spans="1:58" ht="46.35" customHeight="1">
      <c r="A103" s="8"/>
      <c r="B103" s="1" t="s">
        <v>406</v>
      </c>
      <c r="C103" s="2" t="s">
        <v>33</v>
      </c>
      <c r="D103" s="2" t="s">
        <v>181</v>
      </c>
      <c r="E103" s="2">
        <v>241</v>
      </c>
      <c r="F103" s="2" t="s">
        <v>242</v>
      </c>
      <c r="G103" s="2" t="s">
        <v>407</v>
      </c>
      <c r="H103" s="1" t="s">
        <v>48</v>
      </c>
      <c r="I103" s="2" t="s">
        <v>404</v>
      </c>
      <c r="J103" s="2" t="s">
        <v>39</v>
      </c>
      <c r="K103" s="2" t="s">
        <v>253</v>
      </c>
      <c r="L103" s="3">
        <f t="shared" si="12"/>
        <v>7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1</v>
      </c>
      <c r="AB103" s="4">
        <v>2</v>
      </c>
      <c r="AC103" s="4">
        <v>2</v>
      </c>
      <c r="AD103" s="4">
        <v>0</v>
      </c>
      <c r="AE103" s="4">
        <v>0</v>
      </c>
      <c r="AF103" s="4">
        <v>1</v>
      </c>
      <c r="AG103" s="4">
        <v>0</v>
      </c>
      <c r="AH103" s="4">
        <v>0</v>
      </c>
      <c r="AI103" s="4">
        <v>0</v>
      </c>
      <c r="AJ103" s="4">
        <v>1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16">
        <v>7</v>
      </c>
      <c r="BA103" s="18">
        <v>1200</v>
      </c>
      <c r="BB103" s="18">
        <f t="shared" si="13"/>
        <v>8400</v>
      </c>
      <c r="BC103" s="18">
        <f t="shared" si="9"/>
        <v>390.01116000000002</v>
      </c>
      <c r="BD103" s="18">
        <f t="shared" si="10"/>
        <v>2730.0781200000001</v>
      </c>
      <c r="BE103" s="20">
        <f t="shared" si="14"/>
        <v>348.22424999999998</v>
      </c>
      <c r="BF103" s="20">
        <f t="shared" si="11"/>
        <v>2437.5697499999997</v>
      </c>
    </row>
    <row r="104" spans="1:58" ht="46.35" customHeight="1">
      <c r="A104" s="8"/>
      <c r="B104" s="1" t="s">
        <v>408</v>
      </c>
      <c r="C104" s="2" t="s">
        <v>33</v>
      </c>
      <c r="D104" s="2" t="s">
        <v>181</v>
      </c>
      <c r="E104" s="2">
        <v>241</v>
      </c>
      <c r="F104" s="2" t="s">
        <v>409</v>
      </c>
      <c r="G104" s="2" t="s">
        <v>234</v>
      </c>
      <c r="H104" s="1" t="s">
        <v>48</v>
      </c>
      <c r="I104" s="2" t="s">
        <v>410</v>
      </c>
      <c r="J104" s="2" t="s">
        <v>39</v>
      </c>
      <c r="K104" s="2" t="s">
        <v>253</v>
      </c>
      <c r="L104" s="3">
        <f t="shared" si="12"/>
        <v>13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1</v>
      </c>
      <c r="AA104" s="4">
        <v>0</v>
      </c>
      <c r="AB104" s="4">
        <v>2</v>
      </c>
      <c r="AC104" s="4">
        <v>2</v>
      </c>
      <c r="AD104" s="4">
        <v>2</v>
      </c>
      <c r="AE104" s="4">
        <v>3</v>
      </c>
      <c r="AF104" s="4">
        <v>1</v>
      </c>
      <c r="AG104" s="4">
        <v>1</v>
      </c>
      <c r="AH104" s="4">
        <v>1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16">
        <v>13</v>
      </c>
      <c r="BA104" s="18">
        <v>1080</v>
      </c>
      <c r="BB104" s="18">
        <f t="shared" si="13"/>
        <v>14040</v>
      </c>
      <c r="BC104" s="18">
        <f t="shared" si="9"/>
        <v>351.01004399999999</v>
      </c>
      <c r="BD104" s="18">
        <f t="shared" si="10"/>
        <v>4563.130572</v>
      </c>
      <c r="BE104" s="20">
        <f t="shared" si="14"/>
        <v>313.40182499999997</v>
      </c>
      <c r="BF104" s="20">
        <f t="shared" si="11"/>
        <v>4074.2237249999998</v>
      </c>
    </row>
    <row r="105" spans="1:58" ht="46.35" customHeight="1">
      <c r="A105" s="8"/>
      <c r="B105" s="1" t="s">
        <v>411</v>
      </c>
      <c r="C105" s="2" t="s">
        <v>33</v>
      </c>
      <c r="D105" s="2" t="s">
        <v>256</v>
      </c>
      <c r="E105" s="2">
        <v>241</v>
      </c>
      <c r="F105" s="2" t="s">
        <v>412</v>
      </c>
      <c r="G105" s="2" t="s">
        <v>213</v>
      </c>
      <c r="H105" s="1" t="s">
        <v>48</v>
      </c>
      <c r="I105" s="2" t="s">
        <v>244</v>
      </c>
      <c r="J105" s="2" t="s">
        <v>39</v>
      </c>
      <c r="K105" s="2" t="s">
        <v>253</v>
      </c>
      <c r="L105" s="3">
        <f t="shared" si="12"/>
        <v>18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2</v>
      </c>
      <c r="AC105" s="4">
        <v>2</v>
      </c>
      <c r="AD105" s="4">
        <v>3</v>
      </c>
      <c r="AE105" s="4">
        <v>2</v>
      </c>
      <c r="AF105" s="4">
        <v>4</v>
      </c>
      <c r="AG105" s="4">
        <v>2</v>
      </c>
      <c r="AH105" s="4">
        <v>1</v>
      </c>
      <c r="AI105" s="4">
        <v>2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16">
        <v>18</v>
      </c>
      <c r="BA105" s="18">
        <v>790</v>
      </c>
      <c r="BB105" s="18">
        <f t="shared" si="13"/>
        <v>14220</v>
      </c>
      <c r="BC105" s="18">
        <f t="shared" si="9"/>
        <v>256.75734699999998</v>
      </c>
      <c r="BD105" s="18">
        <f t="shared" si="10"/>
        <v>4621.6322459999992</v>
      </c>
      <c r="BE105" s="20">
        <f t="shared" si="14"/>
        <v>229.24763124999996</v>
      </c>
      <c r="BF105" s="20">
        <f t="shared" si="11"/>
        <v>4126.4573624999994</v>
      </c>
    </row>
    <row r="106" spans="1:58" ht="46.35" customHeight="1">
      <c r="A106" s="8"/>
      <c r="B106" s="1" t="s">
        <v>413</v>
      </c>
      <c r="C106" s="2" t="s">
        <v>33</v>
      </c>
      <c r="D106" s="2" t="s">
        <v>256</v>
      </c>
      <c r="E106" s="2">
        <v>241</v>
      </c>
      <c r="F106" s="2" t="s">
        <v>414</v>
      </c>
      <c r="G106" s="2" t="s">
        <v>415</v>
      </c>
      <c r="H106" s="1" t="s">
        <v>48</v>
      </c>
      <c r="I106" s="2" t="s">
        <v>416</v>
      </c>
      <c r="J106" s="2" t="s">
        <v>39</v>
      </c>
      <c r="K106" s="2" t="s">
        <v>253</v>
      </c>
      <c r="L106" s="3">
        <f t="shared" si="12"/>
        <v>33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1</v>
      </c>
      <c r="AA106" s="4">
        <v>1</v>
      </c>
      <c r="AB106" s="4">
        <v>1</v>
      </c>
      <c r="AC106" s="4">
        <v>2</v>
      </c>
      <c r="AD106" s="4">
        <v>3</v>
      </c>
      <c r="AE106" s="4">
        <v>3</v>
      </c>
      <c r="AF106" s="4">
        <v>6</v>
      </c>
      <c r="AG106" s="4">
        <v>4</v>
      </c>
      <c r="AH106" s="4">
        <v>6</v>
      </c>
      <c r="AI106" s="4">
        <v>4</v>
      </c>
      <c r="AJ106" s="4">
        <v>1</v>
      </c>
      <c r="AK106" s="4">
        <v>0</v>
      </c>
      <c r="AL106" s="4">
        <v>0</v>
      </c>
      <c r="AM106" s="4">
        <v>1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16">
        <v>33</v>
      </c>
      <c r="BA106" s="18">
        <v>840</v>
      </c>
      <c r="BB106" s="18">
        <f t="shared" si="13"/>
        <v>27720</v>
      </c>
      <c r="BC106" s="18">
        <f t="shared" si="9"/>
        <v>273.007812</v>
      </c>
      <c r="BD106" s="18">
        <f t="shared" si="10"/>
        <v>9009.2577959999999</v>
      </c>
      <c r="BE106" s="20">
        <f t="shared" si="14"/>
        <v>243.75697499999998</v>
      </c>
      <c r="BF106" s="20">
        <f t="shared" si="11"/>
        <v>8043.9801749999997</v>
      </c>
    </row>
    <row r="107" spans="1:58" ht="46.35" customHeight="1">
      <c r="A107" s="8"/>
      <c r="B107" s="1" t="s">
        <v>417</v>
      </c>
      <c r="C107" s="2" t="s">
        <v>33</v>
      </c>
      <c r="D107" s="2" t="s">
        <v>181</v>
      </c>
      <c r="E107" s="2">
        <v>241</v>
      </c>
      <c r="F107" s="2" t="s">
        <v>418</v>
      </c>
      <c r="G107" s="2" t="s">
        <v>419</v>
      </c>
      <c r="H107" s="1" t="s">
        <v>48</v>
      </c>
      <c r="I107" s="2" t="s">
        <v>420</v>
      </c>
      <c r="J107" s="2" t="s">
        <v>39</v>
      </c>
      <c r="K107" s="2" t="s">
        <v>253</v>
      </c>
      <c r="L107" s="3">
        <f t="shared" si="12"/>
        <v>22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1</v>
      </c>
      <c r="AC107" s="4">
        <v>3</v>
      </c>
      <c r="AD107" s="4">
        <v>1</v>
      </c>
      <c r="AE107" s="4">
        <v>6</v>
      </c>
      <c r="AF107" s="4">
        <v>2</v>
      </c>
      <c r="AG107" s="4">
        <v>3</v>
      </c>
      <c r="AH107" s="4">
        <v>2</v>
      </c>
      <c r="AI107" s="4">
        <v>0</v>
      </c>
      <c r="AJ107" s="4">
        <v>3</v>
      </c>
      <c r="AK107" s="4">
        <v>0</v>
      </c>
      <c r="AL107" s="4">
        <v>1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16">
        <v>22</v>
      </c>
      <c r="BA107" s="18">
        <v>820</v>
      </c>
      <c r="BB107" s="18">
        <f t="shared" si="13"/>
        <v>18040</v>
      </c>
      <c r="BC107" s="18">
        <f t="shared" si="9"/>
        <v>266.50762600000002</v>
      </c>
      <c r="BD107" s="18">
        <f t="shared" si="10"/>
        <v>5863.1677720000007</v>
      </c>
      <c r="BE107" s="20">
        <f t="shared" si="14"/>
        <v>237.9532375</v>
      </c>
      <c r="BF107" s="20">
        <f t="shared" si="11"/>
        <v>5234.9712250000002</v>
      </c>
    </row>
    <row r="108" spans="1:58" ht="46.35" customHeight="1">
      <c r="A108" s="8"/>
      <c r="B108" s="1" t="s">
        <v>421</v>
      </c>
      <c r="C108" s="2" t="s">
        <v>33</v>
      </c>
      <c r="D108" s="2" t="s">
        <v>181</v>
      </c>
      <c r="E108" s="2">
        <v>241</v>
      </c>
      <c r="F108" s="2" t="s">
        <v>422</v>
      </c>
      <c r="G108" s="2" t="s">
        <v>407</v>
      </c>
      <c r="H108" s="1" t="s">
        <v>48</v>
      </c>
      <c r="I108" s="2" t="s">
        <v>423</v>
      </c>
      <c r="J108" s="2" t="s">
        <v>39</v>
      </c>
      <c r="K108" s="2" t="s">
        <v>253</v>
      </c>
      <c r="L108" s="3">
        <f t="shared" si="12"/>
        <v>10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1</v>
      </c>
      <c r="AE108" s="4">
        <v>0</v>
      </c>
      <c r="AF108" s="4">
        <v>1</v>
      </c>
      <c r="AG108" s="4">
        <v>2</v>
      </c>
      <c r="AH108" s="4">
        <v>3</v>
      </c>
      <c r="AI108" s="4">
        <v>1</v>
      </c>
      <c r="AJ108" s="4">
        <v>2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16">
        <v>10</v>
      </c>
      <c r="BA108" s="18">
        <v>940</v>
      </c>
      <c r="BB108" s="18">
        <f t="shared" si="13"/>
        <v>9400</v>
      </c>
      <c r="BC108" s="18">
        <f t="shared" si="9"/>
        <v>305.50874199999998</v>
      </c>
      <c r="BD108" s="18">
        <f t="shared" si="10"/>
        <v>3055.0874199999998</v>
      </c>
      <c r="BE108" s="20">
        <f t="shared" si="14"/>
        <v>272.77566249999995</v>
      </c>
      <c r="BF108" s="20">
        <f t="shared" si="11"/>
        <v>2727.7566249999995</v>
      </c>
    </row>
    <row r="109" spans="1:58" ht="46.35" customHeight="1">
      <c r="A109" s="8"/>
      <c r="B109" s="1" t="s">
        <v>424</v>
      </c>
      <c r="C109" s="2" t="s">
        <v>33</v>
      </c>
      <c r="D109" s="2" t="s">
        <v>181</v>
      </c>
      <c r="E109" s="2">
        <v>241</v>
      </c>
      <c r="F109" s="2" t="s">
        <v>422</v>
      </c>
      <c r="G109" s="2" t="s">
        <v>407</v>
      </c>
      <c r="H109" s="1" t="s">
        <v>48</v>
      </c>
      <c r="I109" s="2" t="s">
        <v>425</v>
      </c>
      <c r="J109" s="2" t="s">
        <v>39</v>
      </c>
      <c r="K109" s="2" t="s">
        <v>253</v>
      </c>
      <c r="L109" s="3">
        <f t="shared" si="12"/>
        <v>35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1</v>
      </c>
      <c r="AA109" s="4">
        <v>0</v>
      </c>
      <c r="AB109" s="4">
        <v>2</v>
      </c>
      <c r="AC109" s="4">
        <v>3</v>
      </c>
      <c r="AD109" s="4">
        <v>5</v>
      </c>
      <c r="AE109" s="4">
        <v>4</v>
      </c>
      <c r="AF109" s="4">
        <v>5</v>
      </c>
      <c r="AG109" s="4">
        <v>4</v>
      </c>
      <c r="AH109" s="4">
        <v>5</v>
      </c>
      <c r="AI109" s="4">
        <v>2</v>
      </c>
      <c r="AJ109" s="4">
        <v>3</v>
      </c>
      <c r="AK109" s="4">
        <v>0</v>
      </c>
      <c r="AL109" s="4">
        <v>1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16">
        <v>35</v>
      </c>
      <c r="BA109" s="18">
        <v>940</v>
      </c>
      <c r="BB109" s="18">
        <f t="shared" si="13"/>
        <v>32900</v>
      </c>
      <c r="BC109" s="18">
        <f t="shared" si="9"/>
        <v>305.50874199999998</v>
      </c>
      <c r="BD109" s="18">
        <f t="shared" si="10"/>
        <v>10692.805969999999</v>
      </c>
      <c r="BE109" s="20">
        <f t="shared" si="14"/>
        <v>272.77566249999995</v>
      </c>
      <c r="BF109" s="20">
        <f t="shared" si="11"/>
        <v>9547.148187499999</v>
      </c>
    </row>
    <row r="110" spans="1:58" ht="46.35" customHeight="1">
      <c r="A110" s="8"/>
      <c r="B110" s="1" t="s">
        <v>426</v>
      </c>
      <c r="C110" s="2" t="s">
        <v>56</v>
      </c>
      <c r="D110" s="2" t="s">
        <v>74</v>
      </c>
      <c r="E110" s="2">
        <v>241</v>
      </c>
      <c r="F110" s="2" t="s">
        <v>427</v>
      </c>
      <c r="G110" s="2" t="s">
        <v>428</v>
      </c>
      <c r="H110" s="1" t="s">
        <v>48</v>
      </c>
      <c r="I110" s="2" t="s">
        <v>429</v>
      </c>
      <c r="J110" s="2" t="s">
        <v>39</v>
      </c>
      <c r="K110" s="2" t="s">
        <v>253</v>
      </c>
      <c r="L110" s="3">
        <f t="shared" si="12"/>
        <v>4</v>
      </c>
      <c r="M110" s="4">
        <v>4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16">
        <v>4</v>
      </c>
      <c r="BA110" s="18">
        <v>2340</v>
      </c>
      <c r="BB110" s="18">
        <f t="shared" si="13"/>
        <v>9360</v>
      </c>
      <c r="BC110" s="18">
        <f t="shared" si="9"/>
        <v>760.52176199999997</v>
      </c>
      <c r="BD110" s="18">
        <f t="shared" si="10"/>
        <v>3042.0870479999999</v>
      </c>
      <c r="BE110" s="20">
        <f t="shared" si="14"/>
        <v>679.03728749999993</v>
      </c>
      <c r="BF110" s="20">
        <f t="shared" si="11"/>
        <v>2716.1491499999997</v>
      </c>
    </row>
    <row r="111" spans="1:58" ht="46.35" customHeight="1">
      <c r="A111" s="8"/>
      <c r="B111" s="1" t="s">
        <v>430</v>
      </c>
      <c r="C111" s="2" t="s">
        <v>56</v>
      </c>
      <c r="D111" s="2" t="s">
        <v>80</v>
      </c>
      <c r="E111" s="2">
        <v>241</v>
      </c>
      <c r="F111" s="2" t="s">
        <v>111</v>
      </c>
      <c r="G111" s="2" t="s">
        <v>342</v>
      </c>
      <c r="H111" s="1" t="s">
        <v>48</v>
      </c>
      <c r="I111" s="2" t="s">
        <v>431</v>
      </c>
      <c r="J111" s="2" t="s">
        <v>39</v>
      </c>
      <c r="K111" s="2" t="s">
        <v>253</v>
      </c>
      <c r="L111" s="3">
        <f t="shared" si="12"/>
        <v>1</v>
      </c>
      <c r="M111" s="4">
        <v>1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16">
        <v>1</v>
      </c>
      <c r="BA111" s="18">
        <v>1730</v>
      </c>
      <c r="BB111" s="18">
        <f t="shared" si="13"/>
        <v>1730</v>
      </c>
      <c r="BC111" s="18">
        <f t="shared" ref="BC111:BC142" si="15">SUM(BA111*0.3250093)</f>
        <v>562.26608899999997</v>
      </c>
      <c r="BD111" s="18">
        <f t="shared" ref="BD111:BD142" si="16">SUM(BC111*AZ111)</f>
        <v>562.26608899999997</v>
      </c>
      <c r="BE111" s="20">
        <f t="shared" si="14"/>
        <v>502.02329374999994</v>
      </c>
      <c r="BF111" s="20">
        <f t="shared" ref="BF111:BF142" si="17">SUM(BE111*AZ111)</f>
        <v>502.02329374999994</v>
      </c>
    </row>
    <row r="112" spans="1:58" ht="46.35" customHeight="1">
      <c r="A112" s="8"/>
      <c r="B112" s="1" t="s">
        <v>432</v>
      </c>
      <c r="C112" s="2" t="s">
        <v>56</v>
      </c>
      <c r="D112" s="2" t="s">
        <v>57</v>
      </c>
      <c r="E112" s="2">
        <v>241</v>
      </c>
      <c r="F112" s="2" t="s">
        <v>58</v>
      </c>
      <c r="G112" s="2" t="s">
        <v>433</v>
      </c>
      <c r="H112" s="1" t="s">
        <v>48</v>
      </c>
      <c r="I112" s="2" t="s">
        <v>431</v>
      </c>
      <c r="J112" s="2" t="s">
        <v>39</v>
      </c>
      <c r="K112" s="2" t="s">
        <v>253</v>
      </c>
      <c r="L112" s="3">
        <f t="shared" si="12"/>
        <v>13</v>
      </c>
      <c r="M112" s="4">
        <v>13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16">
        <v>13</v>
      </c>
      <c r="BA112" s="18">
        <v>2340</v>
      </c>
      <c r="BB112" s="18">
        <f t="shared" si="13"/>
        <v>30420</v>
      </c>
      <c r="BC112" s="18">
        <f t="shared" si="15"/>
        <v>760.52176199999997</v>
      </c>
      <c r="BD112" s="18">
        <f t="shared" si="16"/>
        <v>9886.7829060000004</v>
      </c>
      <c r="BE112" s="20">
        <f t="shared" si="14"/>
        <v>679.03728749999993</v>
      </c>
      <c r="BF112" s="20">
        <f t="shared" si="17"/>
        <v>8827.484737499999</v>
      </c>
    </row>
    <row r="113" spans="1:58" ht="46.35" customHeight="1">
      <c r="A113" s="8"/>
      <c r="B113" s="1" t="s">
        <v>434</v>
      </c>
      <c r="C113" s="2" t="s">
        <v>56</v>
      </c>
      <c r="D113" s="2" t="s">
        <v>57</v>
      </c>
      <c r="E113" s="2">
        <v>241</v>
      </c>
      <c r="F113" s="2" t="s">
        <v>58</v>
      </c>
      <c r="G113" s="2" t="s">
        <v>433</v>
      </c>
      <c r="H113" s="1" t="s">
        <v>48</v>
      </c>
      <c r="I113" s="2" t="s">
        <v>435</v>
      </c>
      <c r="J113" s="2" t="s">
        <v>39</v>
      </c>
      <c r="K113" s="2" t="s">
        <v>253</v>
      </c>
      <c r="L113" s="3">
        <f t="shared" si="12"/>
        <v>8</v>
      </c>
      <c r="M113" s="4">
        <v>8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16">
        <v>8</v>
      </c>
      <c r="BA113" s="18">
        <v>2340</v>
      </c>
      <c r="BB113" s="18">
        <f t="shared" si="13"/>
        <v>18720</v>
      </c>
      <c r="BC113" s="18">
        <f t="shared" si="15"/>
        <v>760.52176199999997</v>
      </c>
      <c r="BD113" s="18">
        <f t="shared" si="16"/>
        <v>6084.1740959999997</v>
      </c>
      <c r="BE113" s="20">
        <f t="shared" si="14"/>
        <v>679.03728749999993</v>
      </c>
      <c r="BF113" s="20">
        <f t="shared" si="17"/>
        <v>5432.2982999999995</v>
      </c>
    </row>
    <row r="114" spans="1:58" ht="46.35" customHeight="1">
      <c r="A114" s="8"/>
      <c r="B114" s="1" t="s">
        <v>436</v>
      </c>
      <c r="C114" s="2" t="s">
        <v>56</v>
      </c>
      <c r="D114" s="2" t="s">
        <v>86</v>
      </c>
      <c r="E114" s="2">
        <v>241</v>
      </c>
      <c r="F114" s="2" t="s">
        <v>87</v>
      </c>
      <c r="G114" s="2" t="s">
        <v>433</v>
      </c>
      <c r="H114" s="1" t="s">
        <v>48</v>
      </c>
      <c r="I114" s="2" t="s">
        <v>437</v>
      </c>
      <c r="J114" s="2" t="s">
        <v>39</v>
      </c>
      <c r="K114" s="2" t="s">
        <v>253</v>
      </c>
      <c r="L114" s="3">
        <f t="shared" si="12"/>
        <v>15</v>
      </c>
      <c r="M114" s="4">
        <v>15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16">
        <v>15</v>
      </c>
      <c r="BA114" s="18">
        <v>2340</v>
      </c>
      <c r="BB114" s="18">
        <f t="shared" si="13"/>
        <v>35100</v>
      </c>
      <c r="BC114" s="18">
        <f t="shared" si="15"/>
        <v>760.52176199999997</v>
      </c>
      <c r="BD114" s="18">
        <f t="shared" si="16"/>
        <v>11407.826429999999</v>
      </c>
      <c r="BE114" s="20">
        <f t="shared" si="14"/>
        <v>679.03728749999993</v>
      </c>
      <c r="BF114" s="20">
        <f t="shared" si="17"/>
        <v>10185.5593125</v>
      </c>
    </row>
    <row r="115" spans="1:58" ht="46.35" customHeight="1">
      <c r="A115" s="8"/>
      <c r="B115" s="1" t="s">
        <v>438</v>
      </c>
      <c r="C115" s="2" t="s">
        <v>56</v>
      </c>
      <c r="D115" s="2" t="s">
        <v>86</v>
      </c>
      <c r="E115" s="2">
        <v>241</v>
      </c>
      <c r="F115" s="2" t="s">
        <v>87</v>
      </c>
      <c r="G115" s="2" t="s">
        <v>439</v>
      </c>
      <c r="H115" s="1" t="s">
        <v>48</v>
      </c>
      <c r="I115" s="2" t="s">
        <v>97</v>
      </c>
      <c r="J115" s="2" t="s">
        <v>39</v>
      </c>
      <c r="K115" s="2" t="s">
        <v>253</v>
      </c>
      <c r="L115" s="3">
        <f t="shared" si="12"/>
        <v>5</v>
      </c>
      <c r="M115" s="4">
        <v>5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16">
        <v>5</v>
      </c>
      <c r="BA115" s="18">
        <v>2980</v>
      </c>
      <c r="BB115" s="18">
        <f t="shared" si="13"/>
        <v>14900</v>
      </c>
      <c r="BC115" s="18">
        <f t="shared" si="15"/>
        <v>968.52771399999995</v>
      </c>
      <c r="BD115" s="18">
        <f t="shared" si="16"/>
        <v>4842.6385700000001</v>
      </c>
      <c r="BE115" s="20">
        <f t="shared" si="14"/>
        <v>864.75688749999983</v>
      </c>
      <c r="BF115" s="20">
        <f t="shared" si="17"/>
        <v>4323.7844374999995</v>
      </c>
    </row>
    <row r="116" spans="1:58" ht="46.35" customHeight="1">
      <c r="A116" s="8"/>
      <c r="B116" s="1" t="s">
        <v>440</v>
      </c>
      <c r="C116" s="2" t="s">
        <v>56</v>
      </c>
      <c r="D116" s="2" t="s">
        <v>57</v>
      </c>
      <c r="E116" s="2">
        <v>241</v>
      </c>
      <c r="F116" s="2" t="s">
        <v>101</v>
      </c>
      <c r="G116" s="2" t="s">
        <v>441</v>
      </c>
      <c r="H116" s="1" t="s">
        <v>48</v>
      </c>
      <c r="I116" s="2" t="s">
        <v>442</v>
      </c>
      <c r="J116" s="2" t="s">
        <v>39</v>
      </c>
      <c r="K116" s="2" t="s">
        <v>253</v>
      </c>
      <c r="L116" s="3">
        <f t="shared" si="12"/>
        <v>5</v>
      </c>
      <c r="M116" s="4">
        <v>5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16">
        <v>5</v>
      </c>
      <c r="BA116" s="18">
        <v>1850</v>
      </c>
      <c r="BB116" s="18">
        <f t="shared" si="13"/>
        <v>9250</v>
      </c>
      <c r="BC116" s="18">
        <f t="shared" si="15"/>
        <v>601.26720499999999</v>
      </c>
      <c r="BD116" s="18">
        <f t="shared" si="16"/>
        <v>3006.3360250000001</v>
      </c>
      <c r="BE116" s="20">
        <f t="shared" si="14"/>
        <v>536.84571874999995</v>
      </c>
      <c r="BF116" s="20">
        <f t="shared" si="17"/>
        <v>2684.2285937499996</v>
      </c>
    </row>
    <row r="117" spans="1:58" ht="46.35" customHeight="1">
      <c r="A117" s="8"/>
      <c r="B117" s="1" t="s">
        <v>443</v>
      </c>
      <c r="C117" s="2" t="s">
        <v>132</v>
      </c>
      <c r="D117" s="2" t="s">
        <v>133</v>
      </c>
      <c r="E117" s="2">
        <v>241</v>
      </c>
      <c r="F117" s="2" t="s">
        <v>444</v>
      </c>
      <c r="G117" s="2" t="s">
        <v>433</v>
      </c>
      <c r="H117" s="1" t="s">
        <v>48</v>
      </c>
      <c r="I117" s="2" t="s">
        <v>437</v>
      </c>
      <c r="J117" s="2" t="s">
        <v>39</v>
      </c>
      <c r="K117" s="2" t="s">
        <v>253</v>
      </c>
      <c r="L117" s="3">
        <f t="shared" si="12"/>
        <v>16</v>
      </c>
      <c r="M117" s="4">
        <v>16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16">
        <v>16</v>
      </c>
      <c r="BA117" s="18">
        <v>1360</v>
      </c>
      <c r="BB117" s="18">
        <f t="shared" si="13"/>
        <v>21760</v>
      </c>
      <c r="BC117" s="18">
        <f t="shared" si="15"/>
        <v>442.01264800000001</v>
      </c>
      <c r="BD117" s="18">
        <f t="shared" si="16"/>
        <v>7072.2023680000002</v>
      </c>
      <c r="BE117" s="20">
        <f t="shared" si="14"/>
        <v>394.65414999999996</v>
      </c>
      <c r="BF117" s="20">
        <f t="shared" si="17"/>
        <v>6314.4663999999993</v>
      </c>
    </row>
    <row r="118" spans="1:58" ht="46.35" customHeight="1">
      <c r="A118" s="8"/>
      <c r="B118" s="1" t="s">
        <v>445</v>
      </c>
      <c r="C118" s="2" t="s">
        <v>132</v>
      </c>
      <c r="D118" s="2" t="s">
        <v>446</v>
      </c>
      <c r="E118" s="2">
        <v>241</v>
      </c>
      <c r="F118" s="2" t="s">
        <v>447</v>
      </c>
      <c r="G118" s="2" t="s">
        <v>448</v>
      </c>
      <c r="H118" s="1" t="s">
        <v>48</v>
      </c>
      <c r="I118" s="2" t="s">
        <v>442</v>
      </c>
      <c r="J118" s="2" t="s">
        <v>39</v>
      </c>
      <c r="K118" s="2" t="s">
        <v>253</v>
      </c>
      <c r="L118" s="3">
        <f t="shared" si="12"/>
        <v>2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1</v>
      </c>
      <c r="AY118" s="4">
        <v>1</v>
      </c>
      <c r="AZ118" s="16">
        <v>2</v>
      </c>
      <c r="BA118" s="18">
        <v>560</v>
      </c>
      <c r="BB118" s="18">
        <f t="shared" si="13"/>
        <v>1120</v>
      </c>
      <c r="BC118" s="18">
        <f t="shared" si="15"/>
        <v>182.00520800000001</v>
      </c>
      <c r="BD118" s="18">
        <f t="shared" si="16"/>
        <v>364.01041600000002</v>
      </c>
      <c r="BE118" s="20">
        <f t="shared" si="14"/>
        <v>162.50465</v>
      </c>
      <c r="BF118" s="20">
        <f t="shared" si="17"/>
        <v>325.0093</v>
      </c>
    </row>
    <row r="119" spans="1:58" ht="46.35" customHeight="1">
      <c r="A119" s="8"/>
      <c r="B119" s="1" t="s">
        <v>449</v>
      </c>
      <c r="C119" s="2" t="s">
        <v>33</v>
      </c>
      <c r="D119" s="2" t="s">
        <v>181</v>
      </c>
      <c r="E119" s="2">
        <v>241</v>
      </c>
      <c r="F119" s="2" t="s">
        <v>450</v>
      </c>
      <c r="G119" s="2" t="s">
        <v>451</v>
      </c>
      <c r="H119" s="1" t="s">
        <v>48</v>
      </c>
      <c r="I119" s="2" t="s">
        <v>452</v>
      </c>
      <c r="J119" s="2" t="s">
        <v>39</v>
      </c>
      <c r="K119" s="2" t="s">
        <v>253</v>
      </c>
      <c r="L119" s="3">
        <f t="shared" si="12"/>
        <v>11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2</v>
      </c>
      <c r="AC119" s="4">
        <v>1</v>
      </c>
      <c r="AD119" s="4">
        <v>1</v>
      </c>
      <c r="AE119" s="4">
        <v>1</v>
      </c>
      <c r="AF119" s="4">
        <v>2</v>
      </c>
      <c r="AG119" s="4">
        <v>1</v>
      </c>
      <c r="AH119" s="4">
        <v>1</v>
      </c>
      <c r="AI119" s="4">
        <v>1</v>
      </c>
      <c r="AJ119" s="4">
        <v>1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16">
        <v>11</v>
      </c>
      <c r="BA119" s="18">
        <v>1080</v>
      </c>
      <c r="BB119" s="18">
        <f t="shared" si="13"/>
        <v>11880</v>
      </c>
      <c r="BC119" s="18">
        <f t="shared" si="15"/>
        <v>351.01004399999999</v>
      </c>
      <c r="BD119" s="18">
        <f t="shared" si="16"/>
        <v>3861.1104839999998</v>
      </c>
      <c r="BE119" s="20">
        <f t="shared" si="14"/>
        <v>313.40182499999997</v>
      </c>
      <c r="BF119" s="20">
        <f t="shared" si="17"/>
        <v>3447.4200749999995</v>
      </c>
    </row>
    <row r="120" spans="1:58" ht="46.35" customHeight="1">
      <c r="A120" s="8"/>
      <c r="B120" s="1" t="s">
        <v>453</v>
      </c>
      <c r="C120" s="2" t="s">
        <v>33</v>
      </c>
      <c r="D120" s="2" t="s">
        <v>197</v>
      </c>
      <c r="E120" s="2">
        <v>241</v>
      </c>
      <c r="F120" s="2" t="s">
        <v>454</v>
      </c>
      <c r="G120" s="2" t="s">
        <v>204</v>
      </c>
      <c r="H120" s="1" t="s">
        <v>48</v>
      </c>
      <c r="I120" s="2" t="s">
        <v>416</v>
      </c>
      <c r="J120" s="2" t="s">
        <v>39</v>
      </c>
      <c r="K120" s="2" t="s">
        <v>253</v>
      </c>
      <c r="L120" s="3">
        <f t="shared" si="12"/>
        <v>13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1</v>
      </c>
      <c r="AF120" s="4">
        <v>3</v>
      </c>
      <c r="AG120" s="4">
        <v>1</v>
      </c>
      <c r="AH120" s="4">
        <v>4</v>
      </c>
      <c r="AI120" s="4">
        <v>0</v>
      </c>
      <c r="AJ120" s="4">
        <v>3</v>
      </c>
      <c r="AK120" s="4">
        <v>0</v>
      </c>
      <c r="AL120" s="4">
        <v>1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16">
        <v>13</v>
      </c>
      <c r="BA120" s="18">
        <v>1200</v>
      </c>
      <c r="BB120" s="18">
        <f t="shared" si="13"/>
        <v>15600</v>
      </c>
      <c r="BC120" s="18">
        <f t="shared" si="15"/>
        <v>390.01116000000002</v>
      </c>
      <c r="BD120" s="18">
        <f t="shared" si="16"/>
        <v>5070.1450800000002</v>
      </c>
      <c r="BE120" s="20">
        <f t="shared" si="14"/>
        <v>348.22424999999998</v>
      </c>
      <c r="BF120" s="20">
        <f t="shared" si="17"/>
        <v>4526.91525</v>
      </c>
    </row>
    <row r="121" spans="1:58" ht="46.35" customHeight="1">
      <c r="A121" s="8"/>
      <c r="B121" s="1" t="s">
        <v>455</v>
      </c>
      <c r="C121" s="2" t="s">
        <v>33</v>
      </c>
      <c r="D121" s="2" t="s">
        <v>181</v>
      </c>
      <c r="E121" s="2">
        <v>241</v>
      </c>
      <c r="F121" s="2" t="s">
        <v>456</v>
      </c>
      <c r="G121" s="2" t="s">
        <v>457</v>
      </c>
      <c r="H121" s="1" t="s">
        <v>48</v>
      </c>
      <c r="I121" s="2" t="s">
        <v>458</v>
      </c>
      <c r="J121" s="2" t="s">
        <v>39</v>
      </c>
      <c r="K121" s="2" t="s">
        <v>253</v>
      </c>
      <c r="L121" s="3">
        <f t="shared" si="12"/>
        <v>56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1</v>
      </c>
      <c r="AC121" s="4">
        <v>3</v>
      </c>
      <c r="AD121" s="4">
        <v>7</v>
      </c>
      <c r="AE121" s="4">
        <v>7</v>
      </c>
      <c r="AF121" s="4">
        <v>9</v>
      </c>
      <c r="AG121" s="4">
        <v>5</v>
      </c>
      <c r="AH121" s="4">
        <v>9</v>
      </c>
      <c r="AI121" s="4">
        <v>5</v>
      </c>
      <c r="AJ121" s="4">
        <v>4</v>
      </c>
      <c r="AK121" s="4">
        <v>2</v>
      </c>
      <c r="AL121" s="4">
        <v>2</v>
      </c>
      <c r="AM121" s="4">
        <v>1</v>
      </c>
      <c r="AN121" s="4">
        <v>1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16">
        <v>56</v>
      </c>
      <c r="BA121" s="18">
        <v>900</v>
      </c>
      <c r="BB121" s="18">
        <f t="shared" si="13"/>
        <v>50400</v>
      </c>
      <c r="BC121" s="18">
        <f t="shared" si="15"/>
        <v>292.50837000000001</v>
      </c>
      <c r="BD121" s="18">
        <f t="shared" si="16"/>
        <v>16380.468720000001</v>
      </c>
      <c r="BE121" s="20">
        <f t="shared" si="14"/>
        <v>261.16818749999999</v>
      </c>
      <c r="BF121" s="20">
        <f t="shared" si="17"/>
        <v>14625.4185</v>
      </c>
    </row>
    <row r="122" spans="1:58" ht="46.35" customHeight="1">
      <c r="A122" s="8"/>
      <c r="B122" s="1" t="s">
        <v>459</v>
      </c>
      <c r="C122" s="2" t="s">
        <v>33</v>
      </c>
      <c r="D122" s="2" t="s">
        <v>197</v>
      </c>
      <c r="E122" s="2">
        <v>241</v>
      </c>
      <c r="F122" s="2" t="s">
        <v>460</v>
      </c>
      <c r="G122" s="2" t="s">
        <v>461</v>
      </c>
      <c r="H122" s="1" t="s">
        <v>48</v>
      </c>
      <c r="I122" s="2" t="s">
        <v>462</v>
      </c>
      <c r="J122" s="2" t="s">
        <v>39</v>
      </c>
      <c r="K122" s="2" t="s">
        <v>253</v>
      </c>
      <c r="L122" s="3">
        <f t="shared" si="12"/>
        <v>9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1</v>
      </c>
      <c r="AC122" s="4">
        <v>1</v>
      </c>
      <c r="AD122" s="4">
        <v>1</v>
      </c>
      <c r="AE122" s="4">
        <v>1</v>
      </c>
      <c r="AF122" s="4">
        <v>4</v>
      </c>
      <c r="AG122" s="4">
        <v>1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16">
        <v>9</v>
      </c>
      <c r="BA122" s="18">
        <v>1570</v>
      </c>
      <c r="BB122" s="18">
        <f t="shared" si="13"/>
        <v>14130</v>
      </c>
      <c r="BC122" s="18">
        <f t="shared" si="15"/>
        <v>510.26460100000003</v>
      </c>
      <c r="BD122" s="18">
        <f t="shared" si="16"/>
        <v>4592.3814090000005</v>
      </c>
      <c r="BE122" s="20">
        <f t="shared" si="14"/>
        <v>455.59339374999996</v>
      </c>
      <c r="BF122" s="20">
        <f t="shared" si="17"/>
        <v>4100.3405437499996</v>
      </c>
    </row>
    <row r="123" spans="1:58" ht="46.35" customHeight="1">
      <c r="A123" s="8"/>
      <c r="B123" s="1" t="s">
        <v>463</v>
      </c>
      <c r="C123" s="2" t="s">
        <v>56</v>
      </c>
      <c r="D123" s="2" t="s">
        <v>80</v>
      </c>
      <c r="E123" s="2">
        <v>241</v>
      </c>
      <c r="F123" s="2" t="s">
        <v>392</v>
      </c>
      <c r="G123" s="2" t="s">
        <v>464</v>
      </c>
      <c r="H123" s="1" t="s">
        <v>48</v>
      </c>
      <c r="I123" s="2" t="s">
        <v>465</v>
      </c>
      <c r="J123" s="2" t="s">
        <v>39</v>
      </c>
      <c r="K123" s="2" t="s">
        <v>253</v>
      </c>
      <c r="L123" s="3">
        <f t="shared" si="12"/>
        <v>9</v>
      </c>
      <c r="M123" s="4">
        <v>9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16">
        <v>9</v>
      </c>
      <c r="BA123" s="18">
        <v>2100</v>
      </c>
      <c r="BB123" s="18">
        <f t="shared" si="13"/>
        <v>18900</v>
      </c>
      <c r="BC123" s="18">
        <f t="shared" si="15"/>
        <v>682.51953000000003</v>
      </c>
      <c r="BD123" s="18">
        <f t="shared" si="16"/>
        <v>6142.6757699999998</v>
      </c>
      <c r="BE123" s="20">
        <f t="shared" si="14"/>
        <v>609.39243749999991</v>
      </c>
      <c r="BF123" s="20">
        <f t="shared" si="17"/>
        <v>5484.531937499999</v>
      </c>
    </row>
    <row r="124" spans="1:58" ht="46.35" customHeight="1">
      <c r="A124" s="8"/>
      <c r="B124" s="1" t="s">
        <v>466</v>
      </c>
      <c r="C124" s="2" t="s">
        <v>56</v>
      </c>
      <c r="D124" s="2" t="s">
        <v>80</v>
      </c>
      <c r="E124" s="2">
        <v>241</v>
      </c>
      <c r="F124" s="2" t="s">
        <v>392</v>
      </c>
      <c r="G124" s="2" t="s">
        <v>464</v>
      </c>
      <c r="H124" s="1" t="s">
        <v>48</v>
      </c>
      <c r="I124" s="2" t="s">
        <v>467</v>
      </c>
      <c r="J124" s="2" t="s">
        <v>39</v>
      </c>
      <c r="K124" s="2" t="s">
        <v>253</v>
      </c>
      <c r="L124" s="3">
        <f t="shared" si="12"/>
        <v>11</v>
      </c>
      <c r="M124" s="4">
        <v>11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16">
        <v>11</v>
      </c>
      <c r="BA124" s="18">
        <v>2100</v>
      </c>
      <c r="BB124" s="18">
        <f t="shared" si="13"/>
        <v>23100</v>
      </c>
      <c r="BC124" s="18">
        <f t="shared" si="15"/>
        <v>682.51953000000003</v>
      </c>
      <c r="BD124" s="18">
        <f t="shared" si="16"/>
        <v>7507.7148300000008</v>
      </c>
      <c r="BE124" s="20">
        <f t="shared" si="14"/>
        <v>609.39243749999991</v>
      </c>
      <c r="BF124" s="20">
        <f t="shared" si="17"/>
        <v>6703.3168124999993</v>
      </c>
    </row>
    <row r="125" spans="1:58" ht="46.35" customHeight="1">
      <c r="A125" s="8"/>
      <c r="B125" s="1" t="s">
        <v>468</v>
      </c>
      <c r="C125" s="2" t="s">
        <v>56</v>
      </c>
      <c r="D125" s="2" t="s">
        <v>74</v>
      </c>
      <c r="E125" s="2">
        <v>241</v>
      </c>
      <c r="F125" s="2" t="s">
        <v>75</v>
      </c>
      <c r="G125" s="2" t="s">
        <v>469</v>
      </c>
      <c r="H125" s="1" t="s">
        <v>48</v>
      </c>
      <c r="I125" s="2" t="s">
        <v>470</v>
      </c>
      <c r="J125" s="2" t="s">
        <v>39</v>
      </c>
      <c r="K125" s="2" t="s">
        <v>253</v>
      </c>
      <c r="L125" s="3">
        <f t="shared" si="12"/>
        <v>7</v>
      </c>
      <c r="M125" s="4">
        <v>7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16">
        <v>7</v>
      </c>
      <c r="BA125" s="18">
        <v>1730</v>
      </c>
      <c r="BB125" s="18">
        <f t="shared" si="13"/>
        <v>12110</v>
      </c>
      <c r="BC125" s="18">
        <f t="shared" si="15"/>
        <v>562.26608899999997</v>
      </c>
      <c r="BD125" s="18">
        <f t="shared" si="16"/>
        <v>3935.862623</v>
      </c>
      <c r="BE125" s="20">
        <f t="shared" si="14"/>
        <v>502.02329374999994</v>
      </c>
      <c r="BF125" s="20">
        <f t="shared" si="17"/>
        <v>3514.1630562499995</v>
      </c>
    </row>
    <row r="126" spans="1:58" ht="46.35" customHeight="1">
      <c r="A126" s="8"/>
      <c r="B126" s="1" t="s">
        <v>471</v>
      </c>
      <c r="C126" s="2" t="s">
        <v>56</v>
      </c>
      <c r="D126" s="2" t="s">
        <v>74</v>
      </c>
      <c r="E126" s="2">
        <v>241</v>
      </c>
      <c r="F126" s="2" t="s">
        <v>472</v>
      </c>
      <c r="G126" s="2" t="s">
        <v>469</v>
      </c>
      <c r="H126" s="1" t="s">
        <v>48</v>
      </c>
      <c r="I126" s="2" t="s">
        <v>470</v>
      </c>
      <c r="J126" s="2" t="s">
        <v>39</v>
      </c>
      <c r="K126" s="2" t="s">
        <v>253</v>
      </c>
      <c r="L126" s="3">
        <f t="shared" si="12"/>
        <v>4</v>
      </c>
      <c r="M126" s="4">
        <v>4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16">
        <v>4</v>
      </c>
      <c r="BA126" s="18">
        <v>1550</v>
      </c>
      <c r="BB126" s="18">
        <f t="shared" si="13"/>
        <v>6200</v>
      </c>
      <c r="BC126" s="18">
        <f t="shared" si="15"/>
        <v>503.76441499999999</v>
      </c>
      <c r="BD126" s="18">
        <f t="shared" si="16"/>
        <v>2015.0576599999999</v>
      </c>
      <c r="BE126" s="20">
        <f t="shared" si="14"/>
        <v>449.78965624999995</v>
      </c>
      <c r="BF126" s="20">
        <f t="shared" si="17"/>
        <v>1799.1586249999998</v>
      </c>
    </row>
    <row r="127" spans="1:58" ht="46.35" customHeight="1">
      <c r="A127" s="8"/>
      <c r="B127" s="1" t="s">
        <v>473</v>
      </c>
      <c r="C127" s="2" t="s">
        <v>56</v>
      </c>
      <c r="D127" s="2" t="s">
        <v>121</v>
      </c>
      <c r="E127" s="2">
        <v>241</v>
      </c>
      <c r="F127" s="2" t="s">
        <v>122</v>
      </c>
      <c r="G127" s="2" t="s">
        <v>234</v>
      </c>
      <c r="H127" s="1" t="s">
        <v>48</v>
      </c>
      <c r="I127" s="2" t="s">
        <v>474</v>
      </c>
      <c r="J127" s="2" t="s">
        <v>39</v>
      </c>
      <c r="K127" s="2" t="s">
        <v>253</v>
      </c>
      <c r="L127" s="3">
        <f t="shared" si="12"/>
        <v>7</v>
      </c>
      <c r="M127" s="4">
        <v>7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16">
        <v>7</v>
      </c>
      <c r="BA127" s="18">
        <v>2240</v>
      </c>
      <c r="BB127" s="18">
        <f t="shared" si="13"/>
        <v>15680</v>
      </c>
      <c r="BC127" s="18">
        <f t="shared" si="15"/>
        <v>728.02083200000004</v>
      </c>
      <c r="BD127" s="18">
        <f t="shared" si="16"/>
        <v>5096.1458240000002</v>
      </c>
      <c r="BE127" s="20">
        <f t="shared" si="14"/>
        <v>650.01859999999999</v>
      </c>
      <c r="BF127" s="20">
        <f t="shared" si="17"/>
        <v>4550.1301999999996</v>
      </c>
    </row>
    <row r="128" spans="1:58" ht="46.35" customHeight="1">
      <c r="A128" s="8"/>
      <c r="B128" s="1" t="s">
        <v>475</v>
      </c>
      <c r="C128" s="2" t="s">
        <v>132</v>
      </c>
      <c r="D128" s="2" t="s">
        <v>133</v>
      </c>
      <c r="E128" s="2">
        <v>241</v>
      </c>
      <c r="F128" s="2" t="s">
        <v>476</v>
      </c>
      <c r="G128" s="2" t="s">
        <v>464</v>
      </c>
      <c r="H128" s="1" t="s">
        <v>48</v>
      </c>
      <c r="I128" s="2" t="s">
        <v>467</v>
      </c>
      <c r="J128" s="2" t="s">
        <v>39</v>
      </c>
      <c r="K128" s="2" t="s">
        <v>253</v>
      </c>
      <c r="L128" s="3">
        <f t="shared" si="12"/>
        <v>3</v>
      </c>
      <c r="M128" s="4">
        <v>3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16">
        <v>3</v>
      </c>
      <c r="BA128" s="18">
        <v>1050</v>
      </c>
      <c r="BB128" s="18">
        <f t="shared" si="13"/>
        <v>3150</v>
      </c>
      <c r="BC128" s="18">
        <f t="shared" si="15"/>
        <v>341.25976500000002</v>
      </c>
      <c r="BD128" s="18">
        <f t="shared" si="16"/>
        <v>1023.779295</v>
      </c>
      <c r="BE128" s="20">
        <f t="shared" si="14"/>
        <v>304.69621874999996</v>
      </c>
      <c r="BF128" s="20">
        <f t="shared" si="17"/>
        <v>914.08865624999987</v>
      </c>
    </row>
    <row r="129" spans="1:58" ht="46.35" customHeight="1">
      <c r="A129" s="8"/>
      <c r="B129" s="1" t="s">
        <v>477</v>
      </c>
      <c r="C129" s="2" t="s">
        <v>132</v>
      </c>
      <c r="D129" s="2" t="s">
        <v>299</v>
      </c>
      <c r="E129" s="2">
        <v>241</v>
      </c>
      <c r="F129" s="2" t="s">
        <v>478</v>
      </c>
      <c r="G129" s="2" t="s">
        <v>469</v>
      </c>
      <c r="H129" s="1" t="s">
        <v>48</v>
      </c>
      <c r="I129" s="2" t="s">
        <v>479</v>
      </c>
      <c r="J129" s="2" t="s">
        <v>39</v>
      </c>
      <c r="K129" s="2" t="s">
        <v>253</v>
      </c>
      <c r="L129" s="3">
        <f t="shared" si="12"/>
        <v>1</v>
      </c>
      <c r="M129" s="4">
        <v>1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16">
        <v>1</v>
      </c>
      <c r="BA129" s="18">
        <v>720</v>
      </c>
      <c r="BB129" s="18">
        <f t="shared" si="13"/>
        <v>720</v>
      </c>
      <c r="BC129" s="18">
        <f t="shared" si="15"/>
        <v>234.00669600000001</v>
      </c>
      <c r="BD129" s="18">
        <f t="shared" si="16"/>
        <v>234.00669600000001</v>
      </c>
      <c r="BE129" s="20">
        <f t="shared" si="14"/>
        <v>208.93454999999997</v>
      </c>
      <c r="BF129" s="20">
        <f t="shared" si="17"/>
        <v>208.93454999999997</v>
      </c>
    </row>
    <row r="130" spans="1:58" ht="46.35" customHeight="1">
      <c r="A130" s="8"/>
      <c r="B130" s="1" t="s">
        <v>480</v>
      </c>
      <c r="C130" s="2" t="s">
        <v>33</v>
      </c>
      <c r="D130" s="2" t="s">
        <v>34</v>
      </c>
      <c r="E130" s="2">
        <v>241</v>
      </c>
      <c r="F130" s="2" t="s">
        <v>35</v>
      </c>
      <c r="G130" s="2" t="s">
        <v>481</v>
      </c>
      <c r="H130" s="1" t="s">
        <v>37</v>
      </c>
      <c r="I130" s="2" t="s">
        <v>482</v>
      </c>
      <c r="J130" s="2" t="s">
        <v>39</v>
      </c>
      <c r="K130" s="2" t="s">
        <v>253</v>
      </c>
      <c r="L130" s="3">
        <f t="shared" si="12"/>
        <v>9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1</v>
      </c>
      <c r="AA130" s="4">
        <v>0</v>
      </c>
      <c r="AB130" s="4">
        <v>0</v>
      </c>
      <c r="AC130" s="4">
        <v>1</v>
      </c>
      <c r="AD130" s="4">
        <v>0</v>
      </c>
      <c r="AE130" s="4">
        <v>1</v>
      </c>
      <c r="AF130" s="4">
        <v>1</v>
      </c>
      <c r="AG130" s="4">
        <v>2</v>
      </c>
      <c r="AH130" s="4">
        <v>1</v>
      </c>
      <c r="AI130" s="4">
        <v>1</v>
      </c>
      <c r="AJ130" s="4">
        <v>0</v>
      </c>
      <c r="AK130" s="4">
        <v>1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16">
        <v>9</v>
      </c>
      <c r="BA130" s="18">
        <v>540</v>
      </c>
      <c r="BB130" s="18">
        <f t="shared" si="13"/>
        <v>4860</v>
      </c>
      <c r="BC130" s="18">
        <f t="shared" si="15"/>
        <v>175.505022</v>
      </c>
      <c r="BD130" s="18">
        <f t="shared" si="16"/>
        <v>1579.545198</v>
      </c>
      <c r="BE130" s="20">
        <f t="shared" si="14"/>
        <v>156.70091249999999</v>
      </c>
      <c r="BF130" s="20">
        <f t="shared" si="17"/>
        <v>1410.3082124999999</v>
      </c>
    </row>
    <row r="131" spans="1:58" ht="46.35" customHeight="1">
      <c r="A131" s="8"/>
      <c r="B131" s="1" t="s">
        <v>483</v>
      </c>
      <c r="C131" s="2" t="s">
        <v>56</v>
      </c>
      <c r="D131" s="2" t="s">
        <v>121</v>
      </c>
      <c r="E131" s="2">
        <v>241</v>
      </c>
      <c r="F131" s="2" t="s">
        <v>484</v>
      </c>
      <c r="G131" s="2" t="s">
        <v>82</v>
      </c>
      <c r="H131" s="1" t="s">
        <v>48</v>
      </c>
      <c r="I131" s="2" t="s">
        <v>485</v>
      </c>
      <c r="J131" s="2" t="s">
        <v>39</v>
      </c>
      <c r="K131" s="2" t="s">
        <v>253</v>
      </c>
      <c r="L131" s="3">
        <f t="shared" si="12"/>
        <v>15</v>
      </c>
      <c r="M131" s="4">
        <v>15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16">
        <v>15</v>
      </c>
      <c r="BA131" s="18">
        <v>1480</v>
      </c>
      <c r="BB131" s="18">
        <f t="shared" si="13"/>
        <v>22200</v>
      </c>
      <c r="BC131" s="18">
        <f t="shared" si="15"/>
        <v>481.01376399999998</v>
      </c>
      <c r="BD131" s="18">
        <f t="shared" si="16"/>
        <v>7215.2064599999994</v>
      </c>
      <c r="BE131" s="20">
        <f t="shared" si="14"/>
        <v>429.47657499999997</v>
      </c>
      <c r="BF131" s="20">
        <f t="shared" si="17"/>
        <v>6442.1486249999998</v>
      </c>
    </row>
    <row r="132" spans="1:58" ht="46.35" customHeight="1">
      <c r="A132" s="8"/>
      <c r="B132" s="1" t="s">
        <v>486</v>
      </c>
      <c r="C132" s="2" t="s">
        <v>132</v>
      </c>
      <c r="D132" s="2" t="s">
        <v>133</v>
      </c>
      <c r="E132" s="2">
        <v>241</v>
      </c>
      <c r="F132" s="2" t="s">
        <v>476</v>
      </c>
      <c r="G132" s="2" t="s">
        <v>82</v>
      </c>
      <c r="H132" s="1" t="s">
        <v>48</v>
      </c>
      <c r="I132" s="2" t="s">
        <v>485</v>
      </c>
      <c r="J132" s="2" t="s">
        <v>39</v>
      </c>
      <c r="K132" s="2" t="s">
        <v>253</v>
      </c>
      <c r="L132" s="3">
        <f t="shared" si="12"/>
        <v>23</v>
      </c>
      <c r="M132" s="4">
        <v>23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16">
        <v>23</v>
      </c>
      <c r="BA132" s="18">
        <v>860</v>
      </c>
      <c r="BB132" s="18">
        <f t="shared" si="13"/>
        <v>19780</v>
      </c>
      <c r="BC132" s="18">
        <f t="shared" si="15"/>
        <v>279.50799799999999</v>
      </c>
      <c r="BD132" s="18">
        <f t="shared" si="16"/>
        <v>6428.6839540000001</v>
      </c>
      <c r="BE132" s="20">
        <f t="shared" si="14"/>
        <v>249.56071249999997</v>
      </c>
      <c r="BF132" s="20">
        <f t="shared" si="17"/>
        <v>5739.896387499999</v>
      </c>
    </row>
    <row r="133" spans="1:58" ht="46.35" customHeight="1">
      <c r="A133" s="8"/>
      <c r="B133" s="1" t="s">
        <v>487</v>
      </c>
      <c r="C133" s="2" t="s">
        <v>56</v>
      </c>
      <c r="D133" s="2" t="s">
        <v>80</v>
      </c>
      <c r="E133" s="2">
        <v>241</v>
      </c>
      <c r="F133" s="2" t="s">
        <v>488</v>
      </c>
      <c r="G133" s="2" t="s">
        <v>489</v>
      </c>
      <c r="H133" s="1" t="s">
        <v>48</v>
      </c>
      <c r="I133" s="2" t="s">
        <v>490</v>
      </c>
      <c r="J133" s="2" t="s">
        <v>39</v>
      </c>
      <c r="K133" s="2" t="s">
        <v>253</v>
      </c>
      <c r="L133" s="3">
        <f t="shared" si="12"/>
        <v>4</v>
      </c>
      <c r="M133" s="4">
        <v>4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16">
        <v>4</v>
      </c>
      <c r="BA133" s="18">
        <v>2700</v>
      </c>
      <c r="BB133" s="18">
        <f t="shared" si="13"/>
        <v>10800</v>
      </c>
      <c r="BC133" s="18">
        <f t="shared" si="15"/>
        <v>877.52511000000004</v>
      </c>
      <c r="BD133" s="18">
        <f t="shared" si="16"/>
        <v>3510.1004400000002</v>
      </c>
      <c r="BE133" s="20">
        <f t="shared" si="14"/>
        <v>783.50456249999991</v>
      </c>
      <c r="BF133" s="20">
        <f t="shared" si="17"/>
        <v>3134.0182499999996</v>
      </c>
    </row>
    <row r="134" spans="1:58" ht="46.35" customHeight="1">
      <c r="A134" s="8"/>
      <c r="B134" s="1" t="s">
        <v>491</v>
      </c>
      <c r="C134" s="2" t="s">
        <v>132</v>
      </c>
      <c r="D134" s="2" t="s">
        <v>299</v>
      </c>
      <c r="E134" s="2">
        <v>241</v>
      </c>
      <c r="F134" s="2" t="s">
        <v>478</v>
      </c>
      <c r="G134" s="2" t="s">
        <v>492</v>
      </c>
      <c r="H134" s="1" t="s">
        <v>48</v>
      </c>
      <c r="I134" s="2" t="s">
        <v>493</v>
      </c>
      <c r="J134" s="2" t="s">
        <v>39</v>
      </c>
      <c r="K134" s="2" t="s">
        <v>253</v>
      </c>
      <c r="L134" s="3">
        <f t="shared" si="12"/>
        <v>3</v>
      </c>
      <c r="M134" s="4">
        <v>3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16">
        <v>3</v>
      </c>
      <c r="BA134" s="18">
        <v>740</v>
      </c>
      <c r="BB134" s="18">
        <f t="shared" si="13"/>
        <v>2220</v>
      </c>
      <c r="BC134" s="18">
        <f t="shared" si="15"/>
        <v>240.50688199999999</v>
      </c>
      <c r="BD134" s="18">
        <f t="shared" si="16"/>
        <v>721.52064599999994</v>
      </c>
      <c r="BE134" s="20">
        <f t="shared" si="14"/>
        <v>214.73828749999998</v>
      </c>
      <c r="BF134" s="20">
        <f t="shared" si="17"/>
        <v>644.21486249999998</v>
      </c>
    </row>
    <row r="135" spans="1:58" ht="46.35" customHeight="1">
      <c r="A135" s="8"/>
      <c r="B135" s="1" t="s">
        <v>494</v>
      </c>
      <c r="C135" s="2" t="s">
        <v>132</v>
      </c>
      <c r="D135" s="2" t="s">
        <v>299</v>
      </c>
      <c r="E135" s="2">
        <v>241</v>
      </c>
      <c r="F135" s="2" t="s">
        <v>478</v>
      </c>
      <c r="G135" s="2" t="s">
        <v>492</v>
      </c>
      <c r="H135" s="1" t="s">
        <v>48</v>
      </c>
      <c r="I135" s="2" t="s">
        <v>495</v>
      </c>
      <c r="J135" s="2" t="s">
        <v>39</v>
      </c>
      <c r="K135" s="2" t="s">
        <v>253</v>
      </c>
      <c r="L135" s="3">
        <f t="shared" si="12"/>
        <v>1</v>
      </c>
      <c r="M135" s="4">
        <v>1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16">
        <v>1</v>
      </c>
      <c r="BA135" s="18">
        <v>740</v>
      </c>
      <c r="BB135" s="18">
        <f t="shared" si="13"/>
        <v>740</v>
      </c>
      <c r="BC135" s="18">
        <f t="shared" si="15"/>
        <v>240.50688199999999</v>
      </c>
      <c r="BD135" s="18">
        <f t="shared" si="16"/>
        <v>240.50688199999999</v>
      </c>
      <c r="BE135" s="20">
        <f t="shared" si="14"/>
        <v>214.73828749999998</v>
      </c>
      <c r="BF135" s="20">
        <f t="shared" si="17"/>
        <v>214.73828749999998</v>
      </c>
    </row>
    <row r="136" spans="1:58" ht="46.35" customHeight="1">
      <c r="A136" s="5" t="s">
        <v>496</v>
      </c>
      <c r="B136" s="2" t="s">
        <v>497</v>
      </c>
      <c r="C136" s="2" t="s">
        <v>180</v>
      </c>
      <c r="D136" s="2" t="s">
        <v>34</v>
      </c>
      <c r="E136" s="2">
        <v>232</v>
      </c>
      <c r="F136" s="2" t="s">
        <v>498</v>
      </c>
      <c r="G136" s="2" t="s">
        <v>499</v>
      </c>
      <c r="H136" s="1" t="s">
        <v>37</v>
      </c>
      <c r="I136" s="2" t="s">
        <v>500</v>
      </c>
      <c r="J136" s="2" t="s">
        <v>39</v>
      </c>
      <c r="K136" s="2" t="s">
        <v>253</v>
      </c>
      <c r="L136" s="3">
        <f t="shared" si="12"/>
        <v>27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2</v>
      </c>
      <c r="AK136" s="4">
        <v>0</v>
      </c>
      <c r="AL136" s="4">
        <v>3</v>
      </c>
      <c r="AM136" s="4">
        <v>1</v>
      </c>
      <c r="AN136" s="4">
        <v>2</v>
      </c>
      <c r="AO136" s="4">
        <v>2</v>
      </c>
      <c r="AP136" s="4">
        <v>4</v>
      </c>
      <c r="AQ136" s="4">
        <v>4</v>
      </c>
      <c r="AR136" s="4">
        <v>3</v>
      </c>
      <c r="AS136" s="4">
        <v>1</v>
      </c>
      <c r="AT136" s="4">
        <v>4</v>
      </c>
      <c r="AU136" s="4">
        <v>0</v>
      </c>
      <c r="AV136" s="4">
        <v>1</v>
      </c>
      <c r="AW136" s="4">
        <v>0</v>
      </c>
      <c r="AX136" s="4">
        <v>0</v>
      </c>
      <c r="AY136" s="4">
        <v>0</v>
      </c>
      <c r="AZ136" s="16">
        <v>27</v>
      </c>
      <c r="BA136" s="18">
        <v>800</v>
      </c>
      <c r="BB136" s="18">
        <f t="shared" si="13"/>
        <v>21600</v>
      </c>
      <c r="BC136" s="18">
        <f t="shared" si="15"/>
        <v>260.00743999999997</v>
      </c>
      <c r="BD136" s="18">
        <f t="shared" si="16"/>
        <v>7020.2008799999994</v>
      </c>
      <c r="BE136" s="20">
        <f t="shared" si="14"/>
        <v>232.14949999999996</v>
      </c>
      <c r="BF136" s="20">
        <f t="shared" si="17"/>
        <v>6268.0364999999993</v>
      </c>
    </row>
    <row r="137" spans="1:58" ht="46.35" customHeight="1">
      <c r="A137" s="5" t="s">
        <v>501</v>
      </c>
      <c r="B137" s="2" t="s">
        <v>502</v>
      </c>
      <c r="C137" s="2" t="s">
        <v>180</v>
      </c>
      <c r="D137" s="2" t="s">
        <v>181</v>
      </c>
      <c r="E137" s="2">
        <v>231</v>
      </c>
      <c r="F137" s="2" t="s">
        <v>503</v>
      </c>
      <c r="G137" s="2" t="s">
        <v>504</v>
      </c>
      <c r="H137" s="1" t="s">
        <v>48</v>
      </c>
      <c r="I137" s="2" t="s">
        <v>53</v>
      </c>
      <c r="J137" s="2" t="s">
        <v>39</v>
      </c>
      <c r="K137" s="2" t="s">
        <v>253</v>
      </c>
      <c r="L137" s="3">
        <f t="shared" si="12"/>
        <v>11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2</v>
      </c>
      <c r="AK137" s="4">
        <v>0</v>
      </c>
      <c r="AL137" s="4">
        <v>2</v>
      </c>
      <c r="AM137" s="4">
        <v>0</v>
      </c>
      <c r="AN137" s="4">
        <v>1</v>
      </c>
      <c r="AO137" s="4">
        <v>0</v>
      </c>
      <c r="AP137" s="4">
        <v>2</v>
      </c>
      <c r="AQ137" s="4">
        <v>0</v>
      </c>
      <c r="AR137" s="4">
        <v>4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16">
        <v>11</v>
      </c>
      <c r="BA137" s="18">
        <v>1070</v>
      </c>
      <c r="BB137" s="18">
        <f t="shared" si="13"/>
        <v>11770</v>
      </c>
      <c r="BC137" s="18">
        <f t="shared" si="15"/>
        <v>347.759951</v>
      </c>
      <c r="BD137" s="18">
        <f t="shared" si="16"/>
        <v>3825.359461</v>
      </c>
      <c r="BE137" s="20">
        <f t="shared" si="14"/>
        <v>310.49995624999997</v>
      </c>
      <c r="BF137" s="20">
        <f t="shared" si="17"/>
        <v>3415.4995187499999</v>
      </c>
    </row>
    <row r="138" spans="1:58" ht="46.35" customHeight="1">
      <c r="A138" s="8"/>
      <c r="B138" s="2" t="s">
        <v>505</v>
      </c>
      <c r="C138" s="2" t="s">
        <v>180</v>
      </c>
      <c r="D138" s="2" t="s">
        <v>181</v>
      </c>
      <c r="E138" s="2">
        <v>241</v>
      </c>
      <c r="F138" s="2" t="s">
        <v>187</v>
      </c>
      <c r="G138" s="2" t="s">
        <v>506</v>
      </c>
      <c r="H138" s="1" t="s">
        <v>48</v>
      </c>
      <c r="I138" s="2" t="s">
        <v>507</v>
      </c>
      <c r="J138" s="2" t="s">
        <v>39</v>
      </c>
      <c r="K138" s="2" t="s">
        <v>253</v>
      </c>
      <c r="L138" s="3">
        <f t="shared" si="12"/>
        <v>9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1</v>
      </c>
      <c r="AK138" s="4">
        <v>0</v>
      </c>
      <c r="AL138" s="4">
        <v>1</v>
      </c>
      <c r="AM138" s="4">
        <v>0</v>
      </c>
      <c r="AN138" s="4">
        <v>2</v>
      </c>
      <c r="AO138" s="4">
        <v>0</v>
      </c>
      <c r="AP138" s="4">
        <v>1</v>
      </c>
      <c r="AQ138" s="4">
        <v>1</v>
      </c>
      <c r="AR138" s="4">
        <v>2</v>
      </c>
      <c r="AS138" s="4">
        <v>0</v>
      </c>
      <c r="AT138" s="4">
        <v>1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16">
        <v>9</v>
      </c>
      <c r="BA138" s="18">
        <v>980</v>
      </c>
      <c r="BB138" s="18">
        <f t="shared" si="13"/>
        <v>8820</v>
      </c>
      <c r="BC138" s="18">
        <f t="shared" si="15"/>
        <v>318.50911400000001</v>
      </c>
      <c r="BD138" s="18">
        <f t="shared" si="16"/>
        <v>2866.582026</v>
      </c>
      <c r="BE138" s="20">
        <f t="shared" si="14"/>
        <v>284.38313749999998</v>
      </c>
      <c r="BF138" s="20">
        <f t="shared" si="17"/>
        <v>2559.4482374999998</v>
      </c>
    </row>
    <row r="139" spans="1:58" ht="46.35" customHeight="1">
      <c r="A139" s="8"/>
      <c r="B139" s="2" t="s">
        <v>508</v>
      </c>
      <c r="C139" s="2" t="s">
        <v>180</v>
      </c>
      <c r="D139" s="2" t="s">
        <v>181</v>
      </c>
      <c r="E139" s="2">
        <v>241</v>
      </c>
      <c r="F139" s="2" t="s">
        <v>187</v>
      </c>
      <c r="G139" s="2" t="s">
        <v>506</v>
      </c>
      <c r="H139" s="1" t="s">
        <v>48</v>
      </c>
      <c r="I139" s="2" t="s">
        <v>509</v>
      </c>
      <c r="J139" s="2" t="s">
        <v>39</v>
      </c>
      <c r="K139" s="2" t="s">
        <v>253</v>
      </c>
      <c r="L139" s="3">
        <f t="shared" si="12"/>
        <v>20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1</v>
      </c>
      <c r="AK139" s="4">
        <v>0</v>
      </c>
      <c r="AL139" s="4">
        <v>2</v>
      </c>
      <c r="AM139" s="4">
        <v>1</v>
      </c>
      <c r="AN139" s="4">
        <v>5</v>
      </c>
      <c r="AO139" s="4">
        <v>1</v>
      </c>
      <c r="AP139" s="4">
        <v>5</v>
      </c>
      <c r="AQ139" s="4">
        <v>1</v>
      </c>
      <c r="AR139" s="4">
        <v>4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16">
        <v>20</v>
      </c>
      <c r="BA139" s="18">
        <v>980</v>
      </c>
      <c r="BB139" s="18">
        <f t="shared" si="13"/>
        <v>19600</v>
      </c>
      <c r="BC139" s="18">
        <f t="shared" si="15"/>
        <v>318.50911400000001</v>
      </c>
      <c r="BD139" s="18">
        <f t="shared" si="16"/>
        <v>6370.18228</v>
      </c>
      <c r="BE139" s="20">
        <f t="shared" si="14"/>
        <v>284.38313749999998</v>
      </c>
      <c r="BF139" s="20">
        <f t="shared" si="17"/>
        <v>5687.6627499999995</v>
      </c>
    </row>
    <row r="140" spans="1:58" ht="46.35" customHeight="1">
      <c r="A140" s="8"/>
      <c r="B140" s="2" t="s">
        <v>510</v>
      </c>
      <c r="C140" s="2" t="s">
        <v>511</v>
      </c>
      <c r="D140" s="2" t="s">
        <v>74</v>
      </c>
      <c r="E140" s="2">
        <v>241</v>
      </c>
      <c r="F140" s="2" t="s">
        <v>512</v>
      </c>
      <c r="G140" s="2" t="s">
        <v>513</v>
      </c>
      <c r="H140" s="1" t="s">
        <v>48</v>
      </c>
      <c r="I140" s="2" t="s">
        <v>514</v>
      </c>
      <c r="J140" s="2" t="s">
        <v>39</v>
      </c>
      <c r="K140" s="2" t="s">
        <v>253</v>
      </c>
      <c r="L140" s="3">
        <f t="shared" si="12"/>
        <v>1</v>
      </c>
      <c r="M140" s="4">
        <v>1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16">
        <v>1</v>
      </c>
      <c r="BA140" s="18">
        <v>1360</v>
      </c>
      <c r="BB140" s="18">
        <f t="shared" si="13"/>
        <v>1360</v>
      </c>
      <c r="BC140" s="18">
        <f t="shared" si="15"/>
        <v>442.01264800000001</v>
      </c>
      <c r="BD140" s="18">
        <f t="shared" si="16"/>
        <v>442.01264800000001</v>
      </c>
      <c r="BE140" s="20">
        <f t="shared" si="14"/>
        <v>394.65414999999996</v>
      </c>
      <c r="BF140" s="20">
        <f t="shared" si="17"/>
        <v>394.65414999999996</v>
      </c>
    </row>
    <row r="141" spans="1:58" ht="46.35" customHeight="1">
      <c r="A141" s="8"/>
      <c r="B141" s="2" t="s">
        <v>515</v>
      </c>
      <c r="C141" s="2" t="s">
        <v>511</v>
      </c>
      <c r="D141" s="2" t="s">
        <v>74</v>
      </c>
      <c r="E141" s="2">
        <v>241</v>
      </c>
      <c r="F141" s="2" t="s">
        <v>516</v>
      </c>
      <c r="G141" s="2" t="s">
        <v>513</v>
      </c>
      <c r="H141" s="1" t="s">
        <v>48</v>
      </c>
      <c r="I141" s="2" t="s">
        <v>514</v>
      </c>
      <c r="J141" s="2" t="s">
        <v>39</v>
      </c>
      <c r="K141" s="2" t="s">
        <v>253</v>
      </c>
      <c r="L141" s="3">
        <f t="shared" si="12"/>
        <v>2</v>
      </c>
      <c r="M141" s="4">
        <v>2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16">
        <v>2</v>
      </c>
      <c r="BA141" s="18">
        <v>1050</v>
      </c>
      <c r="BB141" s="18">
        <f t="shared" si="13"/>
        <v>2100</v>
      </c>
      <c r="BC141" s="18">
        <f t="shared" si="15"/>
        <v>341.25976500000002</v>
      </c>
      <c r="BD141" s="18">
        <f t="shared" si="16"/>
        <v>682.51953000000003</v>
      </c>
      <c r="BE141" s="20">
        <f t="shared" si="14"/>
        <v>304.69621874999996</v>
      </c>
      <c r="BF141" s="20">
        <f t="shared" si="17"/>
        <v>609.39243749999991</v>
      </c>
    </row>
    <row r="142" spans="1:58" ht="46.35" customHeight="1">
      <c r="A142" s="8"/>
      <c r="B142" s="2" t="s">
        <v>517</v>
      </c>
      <c r="C142" s="2" t="s">
        <v>511</v>
      </c>
      <c r="D142" s="2" t="s">
        <v>518</v>
      </c>
      <c r="E142" s="2">
        <v>241</v>
      </c>
      <c r="F142" s="2" t="s">
        <v>519</v>
      </c>
      <c r="G142" s="2" t="s">
        <v>513</v>
      </c>
      <c r="H142" s="1" t="s">
        <v>48</v>
      </c>
      <c r="I142" s="2" t="s">
        <v>514</v>
      </c>
      <c r="J142" s="2" t="s">
        <v>39</v>
      </c>
      <c r="K142" s="2" t="s">
        <v>253</v>
      </c>
      <c r="L142" s="3">
        <f t="shared" si="12"/>
        <v>2</v>
      </c>
      <c r="M142" s="4">
        <v>2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16">
        <v>2</v>
      </c>
      <c r="BA142" s="18">
        <v>610</v>
      </c>
      <c r="BB142" s="18">
        <f t="shared" si="13"/>
        <v>1220</v>
      </c>
      <c r="BC142" s="18">
        <f t="shared" si="15"/>
        <v>198.255673</v>
      </c>
      <c r="BD142" s="18">
        <f t="shared" si="16"/>
        <v>396.511346</v>
      </c>
      <c r="BE142" s="20">
        <f t="shared" si="14"/>
        <v>177.01399375</v>
      </c>
      <c r="BF142" s="20">
        <f t="shared" si="17"/>
        <v>354.02798749999999</v>
      </c>
    </row>
    <row r="143" spans="1:58" ht="46.35" customHeight="1">
      <c r="A143" s="6" t="e">
        <v>#N/A</v>
      </c>
      <c r="B143" s="2" t="s">
        <v>520</v>
      </c>
      <c r="C143" s="2" t="s">
        <v>33</v>
      </c>
      <c r="D143" s="2" t="s">
        <v>34</v>
      </c>
      <c r="E143" s="2">
        <v>232</v>
      </c>
      <c r="F143" s="2" t="s">
        <v>349</v>
      </c>
      <c r="G143" s="2" t="s">
        <v>521</v>
      </c>
      <c r="H143" s="1" t="s">
        <v>259</v>
      </c>
      <c r="I143" s="2" t="s">
        <v>522</v>
      </c>
      <c r="J143" s="2" t="s">
        <v>39</v>
      </c>
      <c r="K143" s="2" t="s">
        <v>201</v>
      </c>
      <c r="L143" s="3">
        <f t="shared" si="12"/>
        <v>8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2</v>
      </c>
      <c r="AA143" s="4">
        <v>1</v>
      </c>
      <c r="AB143" s="4">
        <v>1</v>
      </c>
      <c r="AC143" s="4">
        <v>1</v>
      </c>
      <c r="AD143" s="4">
        <v>1</v>
      </c>
      <c r="AE143" s="4">
        <v>1</v>
      </c>
      <c r="AF143" s="4">
        <v>1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16">
        <v>8</v>
      </c>
      <c r="BA143" s="18">
        <v>630</v>
      </c>
      <c r="BB143" s="18">
        <f t="shared" si="13"/>
        <v>5040</v>
      </c>
      <c r="BC143" s="18">
        <f t="shared" ref="BC143:BC151" si="18">SUM(BA143*0.3250093)</f>
        <v>204.75585899999999</v>
      </c>
      <c r="BD143" s="18">
        <f t="shared" ref="BD143:BD151" si="19">SUM(BC143*AZ143)</f>
        <v>1638.0468719999999</v>
      </c>
      <c r="BE143" s="20">
        <f t="shared" si="14"/>
        <v>182.81773124999998</v>
      </c>
      <c r="BF143" s="20">
        <f t="shared" ref="BF143:BF151" si="20">SUM(BE143*AZ143)</f>
        <v>1462.5418499999998</v>
      </c>
    </row>
    <row r="144" spans="1:58" ht="46.35" customHeight="1">
      <c r="A144" s="6" t="e">
        <v>#N/A</v>
      </c>
      <c r="B144" s="2" t="s">
        <v>523</v>
      </c>
      <c r="C144" s="2" t="s">
        <v>33</v>
      </c>
      <c r="D144" s="2" t="s">
        <v>34</v>
      </c>
      <c r="E144" s="2">
        <v>232</v>
      </c>
      <c r="F144" s="2" t="s">
        <v>349</v>
      </c>
      <c r="G144" s="2" t="s">
        <v>521</v>
      </c>
      <c r="H144" s="1" t="s">
        <v>259</v>
      </c>
      <c r="I144" s="2" t="s">
        <v>524</v>
      </c>
      <c r="J144" s="2" t="s">
        <v>39</v>
      </c>
      <c r="K144" s="2" t="s">
        <v>201</v>
      </c>
      <c r="L144" s="3">
        <f t="shared" ref="L144:L151" si="21">AZ144</f>
        <v>16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1</v>
      </c>
      <c r="AA144" s="4">
        <v>2</v>
      </c>
      <c r="AB144" s="4">
        <v>2</v>
      </c>
      <c r="AC144" s="4">
        <v>4</v>
      </c>
      <c r="AD144" s="4">
        <v>3</v>
      </c>
      <c r="AE144" s="4">
        <v>1</v>
      </c>
      <c r="AF144" s="4">
        <v>1</v>
      </c>
      <c r="AG144" s="4">
        <v>1</v>
      </c>
      <c r="AH144" s="4">
        <v>0</v>
      </c>
      <c r="AI144" s="4">
        <v>0</v>
      </c>
      <c r="AJ144" s="4">
        <v>0</v>
      </c>
      <c r="AK144" s="4">
        <v>1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16">
        <v>16</v>
      </c>
      <c r="BA144" s="18">
        <v>630</v>
      </c>
      <c r="BB144" s="18">
        <f t="shared" ref="BB144:BB151" si="22">SUM(BA144*AZ144)</f>
        <v>10080</v>
      </c>
      <c r="BC144" s="18">
        <f t="shared" si="18"/>
        <v>204.75585899999999</v>
      </c>
      <c r="BD144" s="18">
        <f t="shared" si="19"/>
        <v>3276.0937439999998</v>
      </c>
      <c r="BE144" s="20">
        <f t="shared" ref="BE144:BE151" si="23">SUM(BC144/1.12)</f>
        <v>182.81773124999998</v>
      </c>
      <c r="BF144" s="20">
        <f t="shared" si="20"/>
        <v>2925.0836999999997</v>
      </c>
    </row>
    <row r="145" spans="1:58" ht="46.35" customHeight="1">
      <c r="A145" s="6" t="e">
        <v>#N/A</v>
      </c>
      <c r="B145" s="1" t="s">
        <v>525</v>
      </c>
      <c r="C145" s="2" t="s">
        <v>180</v>
      </c>
      <c r="D145" s="2" t="s">
        <v>34</v>
      </c>
      <c r="E145" s="2">
        <v>232</v>
      </c>
      <c r="F145" s="2" t="s">
        <v>498</v>
      </c>
      <c r="G145" s="2" t="s">
        <v>526</v>
      </c>
      <c r="H145" s="1" t="s">
        <v>37</v>
      </c>
      <c r="I145" s="2" t="s">
        <v>527</v>
      </c>
      <c r="J145" s="2" t="s">
        <v>39</v>
      </c>
      <c r="K145" s="2" t="s">
        <v>201</v>
      </c>
      <c r="L145" s="3">
        <f t="shared" si="21"/>
        <v>5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1</v>
      </c>
      <c r="AK145" s="4">
        <v>0</v>
      </c>
      <c r="AL145" s="4">
        <v>0</v>
      </c>
      <c r="AM145" s="4">
        <v>0</v>
      </c>
      <c r="AN145" s="4">
        <v>1</v>
      </c>
      <c r="AO145" s="4">
        <v>0</v>
      </c>
      <c r="AP145" s="4">
        <v>0</v>
      </c>
      <c r="AQ145" s="4">
        <v>1</v>
      </c>
      <c r="AR145" s="4">
        <v>2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16">
        <v>5</v>
      </c>
      <c r="BA145" s="18">
        <v>710</v>
      </c>
      <c r="BB145" s="18">
        <f t="shared" si="22"/>
        <v>3550</v>
      </c>
      <c r="BC145" s="18">
        <f t="shared" si="18"/>
        <v>230.75660300000001</v>
      </c>
      <c r="BD145" s="18">
        <f t="shared" si="19"/>
        <v>1153.783015</v>
      </c>
      <c r="BE145" s="20">
        <f t="shared" si="23"/>
        <v>206.03268125</v>
      </c>
      <c r="BF145" s="20">
        <f t="shared" si="20"/>
        <v>1030.16340625</v>
      </c>
    </row>
    <row r="146" spans="1:58" ht="46.35" customHeight="1">
      <c r="A146" s="6" t="s">
        <v>528</v>
      </c>
      <c r="B146" s="1" t="s">
        <v>528</v>
      </c>
      <c r="C146" s="2" t="s">
        <v>33</v>
      </c>
      <c r="D146" s="2" t="s">
        <v>192</v>
      </c>
      <c r="E146" s="2">
        <v>226</v>
      </c>
      <c r="F146" s="2" t="s">
        <v>529</v>
      </c>
      <c r="G146" s="2" t="s">
        <v>530</v>
      </c>
      <c r="H146" s="1" t="s">
        <v>531</v>
      </c>
      <c r="I146" s="2" t="s">
        <v>532</v>
      </c>
      <c r="J146" s="2" t="s">
        <v>39</v>
      </c>
      <c r="K146" s="2" t="s">
        <v>201</v>
      </c>
      <c r="L146" s="3">
        <f t="shared" si="21"/>
        <v>9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5</v>
      </c>
      <c r="S146" s="4">
        <v>1</v>
      </c>
      <c r="T146" s="4">
        <v>0</v>
      </c>
      <c r="U146" s="4">
        <v>2</v>
      </c>
      <c r="V146" s="4">
        <v>0</v>
      </c>
      <c r="W146" s="4">
        <v>1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16">
        <v>9</v>
      </c>
      <c r="BA146" s="18">
        <v>860</v>
      </c>
      <c r="BB146" s="18">
        <f t="shared" si="22"/>
        <v>7740</v>
      </c>
      <c r="BC146" s="18">
        <f t="shared" si="18"/>
        <v>279.50799799999999</v>
      </c>
      <c r="BD146" s="18">
        <f t="shared" si="19"/>
        <v>2515.5719819999999</v>
      </c>
      <c r="BE146" s="20">
        <f t="shared" si="23"/>
        <v>249.56071249999997</v>
      </c>
      <c r="BF146" s="20">
        <f t="shared" si="20"/>
        <v>2246.0464124999999</v>
      </c>
    </row>
    <row r="147" spans="1:58" ht="46.35" customHeight="1">
      <c r="A147" s="6" t="s">
        <v>533</v>
      </c>
      <c r="B147" s="1" t="s">
        <v>533</v>
      </c>
      <c r="C147" s="2" t="s">
        <v>33</v>
      </c>
      <c r="D147" s="2" t="s">
        <v>192</v>
      </c>
      <c r="E147" s="2">
        <v>226</v>
      </c>
      <c r="F147" s="2" t="s">
        <v>529</v>
      </c>
      <c r="G147" s="2" t="s">
        <v>534</v>
      </c>
      <c r="H147" s="1" t="s">
        <v>531</v>
      </c>
      <c r="I147" s="2" t="s">
        <v>205</v>
      </c>
      <c r="J147" s="2" t="s">
        <v>39</v>
      </c>
      <c r="K147" s="2" t="s">
        <v>201</v>
      </c>
      <c r="L147" s="3">
        <f t="shared" si="21"/>
        <v>22</v>
      </c>
      <c r="M147" s="4">
        <v>0</v>
      </c>
      <c r="N147" s="4">
        <v>0</v>
      </c>
      <c r="O147" s="4">
        <v>0</v>
      </c>
      <c r="P147" s="4">
        <v>0</v>
      </c>
      <c r="Q147" s="4">
        <v>2</v>
      </c>
      <c r="R147" s="4">
        <v>3</v>
      </c>
      <c r="S147" s="4">
        <v>5</v>
      </c>
      <c r="T147" s="4">
        <v>3</v>
      </c>
      <c r="U147" s="4">
        <v>2</v>
      </c>
      <c r="V147" s="4">
        <v>3</v>
      </c>
      <c r="W147" s="4">
        <v>1</v>
      </c>
      <c r="X147" s="4">
        <v>3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16">
        <v>22</v>
      </c>
      <c r="BA147" s="18">
        <v>1510</v>
      </c>
      <c r="BB147" s="18">
        <f t="shared" si="22"/>
        <v>33220</v>
      </c>
      <c r="BC147" s="18">
        <f t="shared" si="18"/>
        <v>490.76404300000002</v>
      </c>
      <c r="BD147" s="18">
        <f t="shared" si="19"/>
        <v>10796.808946000001</v>
      </c>
      <c r="BE147" s="20">
        <f t="shared" si="23"/>
        <v>438.18218124999999</v>
      </c>
      <c r="BF147" s="20">
        <f t="shared" si="20"/>
        <v>9640.0079874999992</v>
      </c>
    </row>
    <row r="148" spans="1:58" ht="46.35" customHeight="1">
      <c r="A148" s="6" t="s">
        <v>535</v>
      </c>
      <c r="B148" s="1" t="s">
        <v>535</v>
      </c>
      <c r="C148" s="2" t="s">
        <v>56</v>
      </c>
      <c r="D148" s="2" t="s">
        <v>80</v>
      </c>
      <c r="E148" s="2">
        <v>231</v>
      </c>
      <c r="F148" s="2" t="s">
        <v>392</v>
      </c>
      <c r="G148" s="2" t="s">
        <v>82</v>
      </c>
      <c r="H148" s="1" t="s">
        <v>48</v>
      </c>
      <c r="I148" s="2" t="s">
        <v>324</v>
      </c>
      <c r="J148" s="2" t="s">
        <v>39</v>
      </c>
      <c r="K148" s="2" t="s">
        <v>201</v>
      </c>
      <c r="L148" s="3">
        <f t="shared" si="21"/>
        <v>4</v>
      </c>
      <c r="M148" s="4">
        <v>4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16">
        <v>4</v>
      </c>
      <c r="BA148" s="18">
        <v>1920</v>
      </c>
      <c r="BB148" s="18">
        <f t="shared" si="22"/>
        <v>7680</v>
      </c>
      <c r="BC148" s="18">
        <f t="shared" si="18"/>
        <v>624.01785600000005</v>
      </c>
      <c r="BD148" s="18">
        <f t="shared" si="19"/>
        <v>2496.0714240000002</v>
      </c>
      <c r="BE148" s="20">
        <f t="shared" si="23"/>
        <v>557.15880000000004</v>
      </c>
      <c r="BF148" s="20">
        <f t="shared" si="20"/>
        <v>2228.6352000000002</v>
      </c>
    </row>
    <row r="149" spans="1:58" ht="46.35" customHeight="1">
      <c r="A149" s="6" t="s">
        <v>536</v>
      </c>
      <c r="B149" s="1" t="s">
        <v>536</v>
      </c>
      <c r="C149" s="2" t="s">
        <v>33</v>
      </c>
      <c r="D149" s="2" t="s">
        <v>192</v>
      </c>
      <c r="E149" s="2">
        <v>226</v>
      </c>
      <c r="F149" s="2" t="s">
        <v>537</v>
      </c>
      <c r="G149" s="2" t="s">
        <v>538</v>
      </c>
      <c r="H149" s="1" t="s">
        <v>531</v>
      </c>
      <c r="I149" s="2" t="s">
        <v>205</v>
      </c>
      <c r="J149" s="2" t="s">
        <v>39</v>
      </c>
      <c r="K149" s="2" t="s">
        <v>201</v>
      </c>
      <c r="L149" s="3">
        <f t="shared" si="21"/>
        <v>31</v>
      </c>
      <c r="M149" s="4">
        <v>0</v>
      </c>
      <c r="N149" s="4">
        <v>0</v>
      </c>
      <c r="O149" s="4">
        <v>0</v>
      </c>
      <c r="P149" s="4">
        <v>0</v>
      </c>
      <c r="Q149" s="4">
        <v>2</v>
      </c>
      <c r="R149" s="4">
        <v>3</v>
      </c>
      <c r="S149" s="4">
        <v>4</v>
      </c>
      <c r="T149" s="4">
        <v>4</v>
      </c>
      <c r="U149" s="4">
        <v>5</v>
      </c>
      <c r="V149" s="4">
        <v>5</v>
      </c>
      <c r="W149" s="4">
        <v>4</v>
      </c>
      <c r="X149" s="4">
        <v>2</v>
      </c>
      <c r="Y149" s="4">
        <v>2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16">
        <v>31</v>
      </c>
      <c r="BA149" s="18">
        <v>1510</v>
      </c>
      <c r="BB149" s="18">
        <f t="shared" si="22"/>
        <v>46810</v>
      </c>
      <c r="BC149" s="18">
        <f t="shared" si="18"/>
        <v>490.76404300000002</v>
      </c>
      <c r="BD149" s="18">
        <f t="shared" si="19"/>
        <v>15213.685333000001</v>
      </c>
      <c r="BE149" s="20">
        <f t="shared" si="23"/>
        <v>438.18218124999999</v>
      </c>
      <c r="BF149" s="20">
        <f t="shared" si="20"/>
        <v>13583.647618749999</v>
      </c>
    </row>
    <row r="150" spans="1:58" ht="46.35" customHeight="1">
      <c r="A150" s="6" t="s">
        <v>539</v>
      </c>
      <c r="B150" s="1" t="s">
        <v>539</v>
      </c>
      <c r="C150" s="2" t="s">
        <v>33</v>
      </c>
      <c r="D150" s="2" t="s">
        <v>192</v>
      </c>
      <c r="E150" s="2">
        <v>226</v>
      </c>
      <c r="F150" s="2" t="s">
        <v>540</v>
      </c>
      <c r="G150" s="2" t="s">
        <v>541</v>
      </c>
      <c r="H150" s="1" t="s">
        <v>531</v>
      </c>
      <c r="I150" s="2" t="s">
        <v>542</v>
      </c>
      <c r="J150" s="2" t="s">
        <v>39</v>
      </c>
      <c r="K150" s="2" t="s">
        <v>201</v>
      </c>
      <c r="L150" s="3">
        <f t="shared" si="21"/>
        <v>7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2</v>
      </c>
      <c r="U150" s="4">
        <v>3</v>
      </c>
      <c r="V150" s="4">
        <v>2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16">
        <v>7</v>
      </c>
      <c r="BA150" s="18">
        <v>740</v>
      </c>
      <c r="BB150" s="18">
        <f t="shared" si="22"/>
        <v>5180</v>
      </c>
      <c r="BC150" s="18">
        <f t="shared" si="18"/>
        <v>240.50688199999999</v>
      </c>
      <c r="BD150" s="18">
        <f t="shared" si="19"/>
        <v>1683.548174</v>
      </c>
      <c r="BE150" s="20">
        <f t="shared" si="23"/>
        <v>214.73828749999998</v>
      </c>
      <c r="BF150" s="20">
        <f t="shared" si="20"/>
        <v>1503.1680124999998</v>
      </c>
    </row>
    <row r="151" spans="1:58" ht="46.35" customHeight="1">
      <c r="A151" s="6" t="s">
        <v>543</v>
      </c>
      <c r="B151" s="1" t="s">
        <v>544</v>
      </c>
      <c r="C151" s="2" t="s">
        <v>545</v>
      </c>
      <c r="D151" s="2" t="s">
        <v>546</v>
      </c>
      <c r="E151" s="2">
        <v>232</v>
      </c>
      <c r="F151" s="2" t="s">
        <v>547</v>
      </c>
      <c r="G151" s="2" t="s">
        <v>548</v>
      </c>
      <c r="H151" s="1" t="s">
        <v>48</v>
      </c>
      <c r="I151" s="2" t="s">
        <v>549</v>
      </c>
      <c r="J151" s="2" t="s">
        <v>39</v>
      </c>
      <c r="K151" s="2" t="s">
        <v>550</v>
      </c>
      <c r="L151" s="3">
        <f t="shared" si="21"/>
        <v>1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1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16">
        <v>1</v>
      </c>
      <c r="BA151" s="18">
        <v>560</v>
      </c>
      <c r="BB151" s="18">
        <f t="shared" si="22"/>
        <v>560</v>
      </c>
      <c r="BC151" s="18">
        <f t="shared" si="18"/>
        <v>182.00520800000001</v>
      </c>
      <c r="BD151" s="18">
        <f t="shared" si="19"/>
        <v>182.00520800000001</v>
      </c>
      <c r="BE151" s="20">
        <f t="shared" si="23"/>
        <v>162.50465</v>
      </c>
      <c r="BF151" s="20">
        <f t="shared" si="20"/>
        <v>162.50465</v>
      </c>
    </row>
    <row r="152" spans="1:58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5">
        <f>SUM(AZ15:AZ151)</f>
        <v>1430</v>
      </c>
      <c r="BA152" s="17"/>
      <c r="BB152" s="17">
        <f>SUM(BB15:BB151)</f>
        <v>1641440</v>
      </c>
      <c r="BC152" s="17"/>
      <c r="BD152" s="17">
        <f t="shared" ref="BD152:BF152" si="24">SUM(BD15:BD151)</f>
        <v>533483.26539200009</v>
      </c>
      <c r="BE152" s="21"/>
      <c r="BF152" s="21">
        <f t="shared" si="24"/>
        <v>476324.34409999999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conditionalFormatting sqref="A14">
    <cfRule type="duplicateValues" dxfId="42" priority="44"/>
    <cfRule type="duplicateValues" dxfId="41" priority="42"/>
    <cfRule type="duplicateValues" dxfId="40" priority="43"/>
  </conditionalFormatting>
  <conditionalFormatting sqref="A146">
    <cfRule type="duplicateValues" dxfId="39" priority="25"/>
    <cfRule type="duplicateValues" dxfId="38" priority="30"/>
    <cfRule type="duplicateValues" dxfId="37" priority="28"/>
    <cfRule type="duplicateValues" dxfId="36" priority="27"/>
    <cfRule type="duplicateValues" dxfId="35" priority="26"/>
    <cfRule type="duplicateValues" dxfId="34" priority="29"/>
    <cfRule type="duplicateValues" dxfId="33" priority="22"/>
    <cfRule type="duplicateValues" dxfId="32" priority="24"/>
    <cfRule type="duplicateValues" dxfId="31" priority="23"/>
    <cfRule type="duplicateValues" dxfId="30" priority="21"/>
    <cfRule type="duplicateValues" dxfId="29" priority="31"/>
  </conditionalFormatting>
  <conditionalFormatting sqref="A147">
    <cfRule type="duplicateValues" dxfId="28" priority="12"/>
    <cfRule type="duplicateValues" dxfId="27" priority="14"/>
    <cfRule type="duplicateValues" dxfId="26" priority="15"/>
    <cfRule type="duplicateValues" dxfId="25" priority="16"/>
    <cfRule type="duplicateValues" dxfId="24" priority="17"/>
    <cfRule type="duplicateValues" dxfId="23" priority="18"/>
    <cfRule type="duplicateValues" dxfId="22" priority="20"/>
    <cfRule type="duplicateValues" dxfId="21" priority="13"/>
    <cfRule type="duplicateValues" dxfId="20" priority="19"/>
    <cfRule type="duplicateValues" dxfId="19" priority="8"/>
    <cfRule type="duplicateValues" dxfId="18" priority="9"/>
    <cfRule type="duplicateValues" dxfId="17" priority="10"/>
    <cfRule type="duplicateValues" dxfId="16" priority="11"/>
  </conditionalFormatting>
  <conditionalFormatting sqref="A148">
    <cfRule type="duplicateValues" dxfId="15" priority="7"/>
  </conditionalFormatting>
  <conditionalFormatting sqref="A152">
    <cfRule type="duplicateValues" dxfId="14" priority="2"/>
    <cfRule type="duplicateValues" dxfId="13" priority="3"/>
    <cfRule type="duplicateValues" dxfId="12" priority="1"/>
  </conditionalFormatting>
  <conditionalFormatting sqref="B14 B143:B152">
    <cfRule type="duplicateValues" dxfId="11" priority="130"/>
  </conditionalFormatting>
  <conditionalFormatting sqref="B14">
    <cfRule type="duplicateValues" dxfId="10" priority="47"/>
  </conditionalFormatting>
  <conditionalFormatting sqref="B14:B71 B143:B152">
    <cfRule type="duplicateValues" dxfId="9" priority="132"/>
  </conditionalFormatting>
  <conditionalFormatting sqref="B50:B67">
    <cfRule type="duplicateValues" dxfId="8" priority="48"/>
  </conditionalFormatting>
  <conditionalFormatting sqref="B69:B71 B14:B49 B143:B152">
    <cfRule type="duplicateValues" dxfId="7" priority="134"/>
  </conditionalFormatting>
  <conditionalFormatting sqref="B69:B71">
    <cfRule type="duplicateValues" dxfId="6" priority="36"/>
  </conditionalFormatting>
  <conditionalFormatting sqref="B72:B135">
    <cfRule type="duplicateValues" dxfId="5" priority="35"/>
  </conditionalFormatting>
  <conditionalFormatting sqref="B89:B90">
    <cfRule type="duplicateValues" dxfId="4" priority="34"/>
  </conditionalFormatting>
  <conditionalFormatting sqref="B143:B144">
    <cfRule type="duplicateValues" dxfId="3" priority="33"/>
  </conditionalFormatting>
  <conditionalFormatting sqref="B145:B151">
    <cfRule type="duplicateValues" dxfId="2" priority="32"/>
  </conditionalFormatting>
  <conditionalFormatting sqref="B152">
    <cfRule type="duplicateValues" dxfId="1" priority="4"/>
  </conditionalFormatting>
  <conditionalFormatting sqref="L14:L152">
    <cfRule type="cellIs" dxfId="0" priority="4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4CD5BA-41EC-466B-B8F3-9CD5A6282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6E5982-5752-4115-BBA9-60E7D5432B18}">
  <ds:schemaRefs>
    <ds:schemaRef ds:uri="534545f7-dfad-40dc-8880-0a5cc848d94b"/>
    <ds:schemaRef ds:uri="3287f65e-bd81-4ef8-9d4a-f770dbe35018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5A4FF2-FEF5-4F53-AE4F-58CEE23AE0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2025-10-24T12:38:00Z</dcterms:created>
  <dcterms:modified xsi:type="dcterms:W3CDTF">2026-01-23T12:14:18Z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