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Work\Monza Trading\2026 OFFERS\R2W\"/>
    </mc:Choice>
  </mc:AlternateContent>
  <xr:revisionPtr revIDLastSave="0" documentId="13_ncr:1_{241C89A1-542D-4EB3-AD70-EB531AE35305}" xr6:coauthVersionLast="47" xr6:coauthVersionMax="47" xr10:uidLastSave="{00000000-0000-0000-0000-000000000000}"/>
  <bookViews>
    <workbookView xWindow="-98" yWindow="-98" windowWidth="21795" windowHeight="13695" xr2:uid="{AE19D7AB-EF35-144B-93BE-AC01D4AE9C3D}"/>
  </bookViews>
  <sheets>
    <sheet name="OFFER" sheetId="1" r:id="rId1"/>
  </sheets>
  <definedNames>
    <definedName name="_xlnm._FilterDatabase" localSheetId="0" hidden="1">OFFER!$A$1:$J$14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" i="1"/>
  <c r="P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" i="1"/>
  <c r="P3" i="1" l="1"/>
  <c r="Q3" i="1" s="1"/>
  <c r="P4" i="1"/>
  <c r="Q4" i="1" s="1"/>
  <c r="P5" i="1"/>
  <c r="Q5" i="1" s="1"/>
  <c r="P6" i="1"/>
  <c r="Q6" i="1" s="1"/>
  <c r="P7" i="1"/>
  <c r="Q7" i="1" s="1"/>
  <c r="P8" i="1"/>
  <c r="Q8" i="1" s="1"/>
  <c r="P9" i="1"/>
  <c r="Q9" i="1" s="1"/>
  <c r="P10" i="1"/>
  <c r="Q10" i="1" s="1"/>
  <c r="P11" i="1"/>
  <c r="Q11" i="1" s="1"/>
  <c r="P12" i="1"/>
  <c r="Q12" i="1" s="1"/>
  <c r="P13" i="1"/>
  <c r="Q13" i="1" s="1"/>
  <c r="P14" i="1"/>
  <c r="Q14" i="1" s="1"/>
  <c r="P15" i="1"/>
  <c r="Q15" i="1" s="1"/>
  <c r="P16" i="1"/>
  <c r="Q16" i="1" s="1"/>
  <c r="P17" i="1"/>
  <c r="Q17" i="1" s="1"/>
  <c r="P18" i="1"/>
  <c r="Q18" i="1" s="1"/>
  <c r="P19" i="1"/>
  <c r="Q19" i="1" s="1"/>
  <c r="P20" i="1"/>
  <c r="Q20" i="1" s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" i="1"/>
  <c r="M3" i="1"/>
  <c r="M4" i="1"/>
  <c r="M5" i="1"/>
  <c r="M6" i="1"/>
  <c r="M7" i="1"/>
  <c r="M8" i="1"/>
  <c r="M10" i="1"/>
  <c r="M12" i="1"/>
  <c r="M13" i="1"/>
  <c r="M14" i="1"/>
  <c r="M15" i="1"/>
  <c r="M16" i="1"/>
  <c r="M17" i="1"/>
  <c r="M18" i="1"/>
  <c r="M19" i="1"/>
  <c r="M20" i="1"/>
  <c r="M9" i="1"/>
  <c r="M2" i="1"/>
  <c r="M11" i="1"/>
  <c r="K21" i="1"/>
  <c r="Q2" i="1"/>
  <c r="O21" i="1"/>
  <c r="M21" i="1"/>
  <c r="Q21" i="1" l="1"/>
</calcChain>
</file>

<file path=xl/sharedStrings.xml><?xml version="1.0" encoding="utf-8"?>
<sst xmlns="http://schemas.openxmlformats.org/spreadsheetml/2006/main" count="74" uniqueCount="54">
  <si>
    <t>Article Number</t>
  </si>
  <si>
    <t>Image</t>
  </si>
  <si>
    <t>Article Name</t>
  </si>
  <si>
    <t>Brand</t>
  </si>
  <si>
    <t>XS</t>
  </si>
  <si>
    <t>S</t>
  </si>
  <si>
    <t>M</t>
  </si>
  <si>
    <t>L</t>
  </si>
  <si>
    <t>XL</t>
  </si>
  <si>
    <t>XXL</t>
  </si>
  <si>
    <t>TOT</t>
  </si>
  <si>
    <t>RRP €</t>
  </si>
  <si>
    <t>RRP TOT €</t>
  </si>
  <si>
    <t xml:space="preserve">61% OFF RRP  
 COST € </t>
  </si>
  <si>
    <t>COST TOT €</t>
  </si>
  <si>
    <t>COST £</t>
  </si>
  <si>
    <t>COST TOT £</t>
  </si>
  <si>
    <t>CZ9779-010</t>
  </si>
  <si>
    <t>Pro Women's Sports Leggings Black</t>
  </si>
  <si>
    <t>Nike</t>
  </si>
  <si>
    <t>BV6855-010</t>
  </si>
  <si>
    <t>Dri-Fit Park III Men Short Black</t>
  </si>
  <si>
    <t>FN3866-010</t>
  </si>
  <si>
    <t>Club Men's Pullover Hoodie Black</t>
  </si>
  <si>
    <t>FN3884-010</t>
  </si>
  <si>
    <t>Club Men's Full-Zip Hoodie Black</t>
  </si>
  <si>
    <t>FB7296-410</t>
  </si>
  <si>
    <t>Club Men's Tracksuite Navy Blue</t>
  </si>
  <si>
    <t>BV2654-412</t>
  </si>
  <si>
    <t>Club Men's Pullover Hoodie Blue</t>
  </si>
  <si>
    <t>BV2654-010</t>
  </si>
  <si>
    <t>CZ9803-013</t>
  </si>
  <si>
    <t>BV2645-010</t>
  </si>
  <si>
    <t>BV6855-100</t>
  </si>
  <si>
    <t>Dri-Fit Park III Men Short White</t>
  </si>
  <si>
    <t>FN3884-063</t>
  </si>
  <si>
    <t>Club Men's Full-Zip Hoodie Grey</t>
  </si>
  <si>
    <t>FB7296-450</t>
  </si>
  <si>
    <t>Club Men's Tracksuite Blue</t>
  </si>
  <si>
    <t>FN3787-010</t>
  </si>
  <si>
    <t>Club Men's Joggers Black</t>
  </si>
  <si>
    <t>FN8160-104</t>
  </si>
  <si>
    <t>LT OREWOOD BRN/TEAM RED</t>
  </si>
  <si>
    <t xml:space="preserve">NIKE </t>
  </si>
  <si>
    <t>CW6936-010</t>
  </si>
  <si>
    <t>T-SHIRT NIKE PARK20 SWOOSH</t>
  </si>
  <si>
    <t>CW6894-071</t>
  </si>
  <si>
    <t>Nike Park Hoodie Grey</t>
  </si>
  <si>
    <t>CW6894-101</t>
  </si>
  <si>
    <t>Nike Park Hoodie White</t>
  </si>
  <si>
    <t>CW6902-063</t>
  </si>
  <si>
    <t>Nike Park sweater grey</t>
  </si>
  <si>
    <t>CW6957-071</t>
  </si>
  <si>
    <t>Nike Park hoodie 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</si>
</sst>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[$€-2]\ * #,##0.00_);_([$€-2]\ * \(#,##0.00\);_([$€-2]\ * &quot;-&quot;??_);_(@_)"/>
    <numFmt numFmtId="165" formatCode="_-* #,##0.00\ &quot;€&quot;_-;\-* #,##0.00\ &quot;€&quot;_-;_-* &quot;-&quot;??\ &quot;€&quot;_-;_-@_-"/>
    <numFmt numFmtId="166" formatCode="_-[$£-809]* #,##0.00_-;\-[$£-809]* #,##0.00_-;_-[$£-809]* &quot;-&quot;??_-;_-@_-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4"/>
      <charset val="134"/>
      <scheme val="minor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165" fontId="2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Valuta 2" xfId="2" xr:uid="{838C38A0-6C33-4376-940A-9E0E5E0FE813}"/>
    <cellStyle name="常规 15" xfId="1" xr:uid="{8B2FFFBE-0BBD-5448-9F74-964659EDB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1</xdr:row>
      <xdr:rowOff>177800</xdr:rowOff>
    </xdr:from>
    <xdr:to>
      <xdr:col>1</xdr:col>
      <xdr:colOff>1027446</xdr:colOff>
      <xdr:row>1</xdr:row>
      <xdr:rowOff>1346200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406AEC-D0F3-2D17-A378-B3520017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0900" y="1943100"/>
          <a:ext cx="494046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215900</xdr:colOff>
      <xdr:row>2</xdr:row>
      <xdr:rowOff>114300</xdr:rowOff>
    </xdr:from>
    <xdr:to>
      <xdr:col>1</xdr:col>
      <xdr:colOff>1346200</xdr:colOff>
      <xdr:row>2</xdr:row>
      <xdr:rowOff>1502484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ECB1B5-B256-E2E1-647A-5D6B70BC5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03400" y="4927600"/>
          <a:ext cx="1130300" cy="1388184"/>
        </a:xfrm>
        <a:prstGeom prst="rect">
          <a:avLst/>
        </a:prstGeom>
      </xdr:spPr>
    </xdr:pic>
    <xdr:clientData/>
  </xdr:twoCellAnchor>
  <xdr:twoCellAnchor editAs="oneCell">
    <xdr:from>
      <xdr:col>1</xdr:col>
      <xdr:colOff>215900</xdr:colOff>
      <xdr:row>3</xdr:row>
      <xdr:rowOff>76200</xdr:rowOff>
    </xdr:from>
    <xdr:to>
      <xdr:col>1</xdr:col>
      <xdr:colOff>1320800</xdr:colOff>
      <xdr:row>3</xdr:row>
      <xdr:rowOff>1454923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A91AA04-EF14-32B2-8239-A27CB1638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3400" y="6413500"/>
          <a:ext cx="1104900" cy="1378723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241300</xdr:colOff>
      <xdr:row>4</xdr:row>
      <xdr:rowOff>50799</xdr:rowOff>
    </xdr:from>
    <xdr:to>
      <xdr:col>1</xdr:col>
      <xdr:colOff>1346200</xdr:colOff>
      <xdr:row>4</xdr:row>
      <xdr:rowOff>1454448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5958369-5783-86BA-EA5D-C98C8F254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12484099"/>
          <a:ext cx="1104900" cy="1403649"/>
        </a:xfrm>
        <a:prstGeom prst="rect">
          <a:avLst/>
        </a:prstGeom>
      </xdr:spPr>
    </xdr:pic>
    <xdr:clientData/>
  </xdr:twoCellAnchor>
  <xdr:twoCellAnchor editAs="oneCell">
    <xdr:from>
      <xdr:col>1</xdr:col>
      <xdr:colOff>292100</xdr:colOff>
      <xdr:row>5</xdr:row>
      <xdr:rowOff>241300</xdr:rowOff>
    </xdr:from>
    <xdr:to>
      <xdr:col>1</xdr:col>
      <xdr:colOff>1103642</xdr:colOff>
      <xdr:row>5</xdr:row>
      <xdr:rowOff>1333500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4240B4D-56C9-7520-D186-BB38AA77B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79600" y="6578600"/>
          <a:ext cx="811542" cy="1092200"/>
        </a:xfrm>
        <a:prstGeom prst="rect">
          <a:avLst/>
        </a:prstGeom>
      </xdr:spPr>
    </xdr:pic>
    <xdr:clientData/>
  </xdr:twoCellAnchor>
  <xdr:twoCellAnchor editAs="oneCell">
    <xdr:from>
      <xdr:col>1</xdr:col>
      <xdr:colOff>203200</xdr:colOff>
      <xdr:row>6</xdr:row>
      <xdr:rowOff>114300</xdr:rowOff>
    </xdr:from>
    <xdr:to>
      <xdr:col>1</xdr:col>
      <xdr:colOff>1286109</xdr:colOff>
      <xdr:row>6</xdr:row>
      <xdr:rowOff>1511300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ADD3646-4670-6235-AE22-526B06A8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90700" y="17119600"/>
          <a:ext cx="1082909" cy="1397000"/>
        </a:xfrm>
        <a:prstGeom prst="rect">
          <a:avLst/>
        </a:prstGeom>
      </xdr:spPr>
    </xdr:pic>
    <xdr:clientData/>
  </xdr:twoCellAnchor>
  <xdr:twoCellAnchor editAs="oneCell">
    <xdr:from>
      <xdr:col>1</xdr:col>
      <xdr:colOff>279400</xdr:colOff>
      <xdr:row>7</xdr:row>
      <xdr:rowOff>177800</xdr:rowOff>
    </xdr:from>
    <xdr:to>
      <xdr:col>1</xdr:col>
      <xdr:colOff>1295400</xdr:colOff>
      <xdr:row>7</xdr:row>
      <xdr:rowOff>1392677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1E1A780-6A3D-FFBD-1B67-973198968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66900" y="18707100"/>
          <a:ext cx="1016000" cy="1214877"/>
        </a:xfrm>
        <a:prstGeom prst="rect">
          <a:avLst/>
        </a:prstGeom>
      </xdr:spPr>
    </xdr:pic>
    <xdr:clientData/>
  </xdr:twoCellAnchor>
  <xdr:twoCellAnchor editAs="oneCell">
    <xdr:from>
      <xdr:col>1</xdr:col>
      <xdr:colOff>469900</xdr:colOff>
      <xdr:row>8</xdr:row>
      <xdr:rowOff>67860</xdr:rowOff>
    </xdr:from>
    <xdr:to>
      <xdr:col>1</xdr:col>
      <xdr:colOff>1024859</xdr:colOff>
      <xdr:row>8</xdr:row>
      <xdr:rowOff>1409700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586A6E2-186A-699B-1DAD-2BEA0EA87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57400" y="20121160"/>
          <a:ext cx="554959" cy="1341840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9</xdr:row>
      <xdr:rowOff>177800</xdr:rowOff>
    </xdr:from>
    <xdr:to>
      <xdr:col>1</xdr:col>
      <xdr:colOff>1165735</xdr:colOff>
      <xdr:row>9</xdr:row>
      <xdr:rowOff>1371600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BE65235-0310-91E4-3956-C8F3F8A16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54200" y="23279100"/>
          <a:ext cx="899035" cy="1193800"/>
        </a:xfrm>
        <a:prstGeom prst="rect">
          <a:avLst/>
        </a:prstGeom>
      </xdr:spPr>
    </xdr:pic>
    <xdr:clientData/>
  </xdr:twoCellAnchor>
  <xdr:twoCellAnchor editAs="oneCell">
    <xdr:from>
      <xdr:col>1</xdr:col>
      <xdr:colOff>139700</xdr:colOff>
      <xdr:row>10</xdr:row>
      <xdr:rowOff>76200</xdr:rowOff>
    </xdr:from>
    <xdr:to>
      <xdr:col>1</xdr:col>
      <xdr:colOff>1295400</xdr:colOff>
      <xdr:row>10</xdr:row>
      <xdr:rowOff>1446914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2F8EBB8-6506-FD36-901A-A7BC833AF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27200" y="26225500"/>
          <a:ext cx="1155700" cy="137071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11</xdr:row>
      <xdr:rowOff>203200</xdr:rowOff>
    </xdr:from>
    <xdr:to>
      <xdr:col>1</xdr:col>
      <xdr:colOff>1122779</xdr:colOff>
      <xdr:row>11</xdr:row>
      <xdr:rowOff>1447800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6428B9B-0C43-EC6F-2D53-3ACD487C8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16100" y="29400500"/>
          <a:ext cx="894179" cy="1244600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241300</xdr:colOff>
      <xdr:row>12</xdr:row>
      <xdr:rowOff>215900</xdr:rowOff>
    </xdr:from>
    <xdr:to>
      <xdr:col>1</xdr:col>
      <xdr:colOff>1156998</xdr:colOff>
      <xdr:row>12</xdr:row>
      <xdr:rowOff>1371600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4B657643-8CE3-C58C-B4F2-47ADAC0D1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28800" y="32461200"/>
          <a:ext cx="915698" cy="1155700"/>
        </a:xfrm>
        <a:prstGeom prst="rect">
          <a:avLst/>
        </a:prstGeom>
      </xdr:spPr>
    </xdr:pic>
    <xdr:clientData/>
  </xdr:twoCellAnchor>
  <xdr:twoCellAnchor editAs="oneCell">
    <xdr:from>
      <xdr:col>1</xdr:col>
      <xdr:colOff>368300</xdr:colOff>
      <xdr:row>13</xdr:row>
      <xdr:rowOff>88900</xdr:rowOff>
    </xdr:from>
    <xdr:to>
      <xdr:col>1</xdr:col>
      <xdr:colOff>969957</xdr:colOff>
      <xdr:row>13</xdr:row>
      <xdr:rowOff>1371600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4A97659-0817-EBF6-A0F8-BDEC5B2DD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955800" y="46050200"/>
          <a:ext cx="601657" cy="1282700"/>
        </a:xfrm>
        <a:prstGeom prst="rect">
          <a:avLst/>
        </a:prstGeom>
      </xdr:spPr>
    </xdr:pic>
    <xdr:clientData/>
  </xdr:twoCellAnchor>
  <xdr:twoCellAnchor editAs="oneCell">
    <xdr:from>
      <xdr:col>1</xdr:col>
      <xdr:colOff>371569</xdr:colOff>
      <xdr:row>14</xdr:row>
      <xdr:rowOff>124911</xdr:rowOff>
    </xdr:from>
    <xdr:to>
      <xdr:col>1</xdr:col>
      <xdr:colOff>992188</xdr:colOff>
      <xdr:row>14</xdr:row>
      <xdr:rowOff>913876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A60670F-1634-405D-BB83-8CCC38436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62244" y="20375061"/>
          <a:ext cx="620619" cy="788965"/>
        </a:xfrm>
        <a:prstGeom prst="rect">
          <a:avLst/>
        </a:prstGeom>
      </xdr:spPr>
    </xdr:pic>
    <xdr:clientData/>
  </xdr:twoCellAnchor>
  <xdr:twoCellAnchor editAs="oneCell">
    <xdr:from>
      <xdr:col>1</xdr:col>
      <xdr:colOff>366544</xdr:colOff>
      <xdr:row>15</xdr:row>
      <xdr:rowOff>96311</xdr:rowOff>
    </xdr:from>
    <xdr:to>
      <xdr:col>1</xdr:col>
      <xdr:colOff>1008043</xdr:colOff>
      <xdr:row>15</xdr:row>
      <xdr:rowOff>932388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3B8EC8F-E938-4853-9AD2-A77237149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57219" y="21279911"/>
          <a:ext cx="641499" cy="836077"/>
        </a:xfrm>
        <a:prstGeom prst="rect">
          <a:avLst/>
        </a:prstGeom>
      </xdr:spPr>
    </xdr:pic>
    <xdr:clientData/>
  </xdr:twoCellAnchor>
  <xdr:twoCellAnchor editAs="oneCell">
    <xdr:from>
      <xdr:col>1</xdr:col>
      <xdr:colOff>340467</xdr:colOff>
      <xdr:row>16</xdr:row>
      <xdr:rowOff>136895</xdr:rowOff>
    </xdr:from>
    <xdr:to>
      <xdr:col>1</xdr:col>
      <xdr:colOff>930281</xdr:colOff>
      <xdr:row>16</xdr:row>
      <xdr:rowOff>857441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B8D2971E-DBDE-4AB0-A763-76918846F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31142" y="22253945"/>
          <a:ext cx="589814" cy="720546"/>
        </a:xfrm>
        <a:prstGeom prst="rect">
          <a:avLst/>
        </a:prstGeom>
      </xdr:spPr>
    </xdr:pic>
    <xdr:clientData/>
  </xdr:twoCellAnchor>
  <xdr:twoCellAnchor editAs="oneCell">
    <xdr:from>
      <xdr:col>1</xdr:col>
      <xdr:colOff>355516</xdr:colOff>
      <xdr:row>17</xdr:row>
      <xdr:rowOff>62490</xdr:rowOff>
    </xdr:from>
    <xdr:to>
      <xdr:col>1</xdr:col>
      <xdr:colOff>954451</xdr:colOff>
      <xdr:row>17</xdr:row>
      <xdr:rowOff>813439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4E8B7848-7FB3-462E-AD7B-EC4DAE07A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6191" y="23112990"/>
          <a:ext cx="598935" cy="750949"/>
        </a:xfrm>
        <a:prstGeom prst="rect">
          <a:avLst/>
        </a:prstGeom>
      </xdr:spPr>
    </xdr:pic>
    <xdr:clientData/>
  </xdr:twoCellAnchor>
  <xdr:twoCellAnchor editAs="oneCell">
    <xdr:from>
      <xdr:col>1</xdr:col>
      <xdr:colOff>272928</xdr:colOff>
      <xdr:row>18</xdr:row>
      <xdr:rowOff>152419</xdr:rowOff>
    </xdr:from>
    <xdr:to>
      <xdr:col>1</xdr:col>
      <xdr:colOff>941790</xdr:colOff>
      <xdr:row>18</xdr:row>
      <xdr:rowOff>874789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333D33F6-7189-45E4-A71F-DB53BE532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63603" y="24136369"/>
          <a:ext cx="668862" cy="722370"/>
        </a:xfrm>
        <a:prstGeom prst="rect">
          <a:avLst/>
        </a:prstGeom>
      </xdr:spPr>
    </xdr:pic>
    <xdr:clientData/>
  </xdr:twoCellAnchor>
  <xdr:twoCellAnchor editAs="oneCell">
    <xdr:from>
      <xdr:col>1</xdr:col>
      <xdr:colOff>254892</xdr:colOff>
      <xdr:row>19</xdr:row>
      <xdr:rowOff>163382</xdr:rowOff>
    </xdr:from>
    <xdr:to>
      <xdr:col>1</xdr:col>
      <xdr:colOff>878023</xdr:colOff>
      <xdr:row>19</xdr:row>
      <xdr:rowOff>924708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ACE68069-0387-4006-8984-2F4D38045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5567" y="25080782"/>
          <a:ext cx="623131" cy="761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DB785-663A-EE46-BCB6-B4FEBE348D8B}">
  <dimension ref="A1:Q21"/>
  <sheetViews>
    <sheetView tabSelected="1" workbookViewId="0">
      <pane ySplit="1" topLeftCell="A15" activePane="bottomLeft" state="frozen"/>
      <selection pane="bottomLeft" activeCell="M25" sqref="M25"/>
    </sheetView>
  </sheetViews>
  <sheetFormatPr defaultColWidth="10.875" defaultRowHeight="15.75" x14ac:dyDescent="0.5"/>
  <cols>
    <col min="1" max="2" width="20.875" style="6" customWidth="1"/>
    <col min="3" max="3" width="18" style="6" customWidth="1"/>
    <col min="4" max="4" width="6" style="6" bestFit="1" customWidth="1"/>
    <col min="5" max="8" width="4.125" style="6" bestFit="1" customWidth="1"/>
    <col min="9" max="9" width="3.125" style="6" bestFit="1" customWidth="1"/>
    <col min="10" max="10" width="4.375" style="6" bestFit="1" customWidth="1"/>
    <col min="11" max="11" width="5.125" style="6" bestFit="1" customWidth="1"/>
    <col min="12" max="15" width="18.375" style="7" customWidth="1"/>
    <col min="16" max="17" width="18.375" style="11" customWidth="1"/>
    <col min="18" max="16384" width="10.875" style="6"/>
  </cols>
  <sheetData>
    <row r="1" spans="1:17" s="5" customFormat="1" ht="31.5" x14ac:dyDescent="0.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</row>
    <row r="2" spans="1:17" ht="120" customHeight="1" x14ac:dyDescent="0.5">
      <c r="A2" s="1" t="s">
        <v>17</v>
      </c>
      <c r="B2" s="1"/>
      <c r="C2" s="1" t="s">
        <v>18</v>
      </c>
      <c r="D2" s="1" t="s">
        <v>19</v>
      </c>
      <c r="E2" s="1">
        <v>120</v>
      </c>
      <c r="F2" s="1">
        <v>120</v>
      </c>
      <c r="G2" s="1">
        <v>100</v>
      </c>
      <c r="H2" s="1">
        <v>60</v>
      </c>
      <c r="I2" s="1"/>
      <c r="J2" s="1"/>
      <c r="K2" s="1">
        <f>SUM(E2:J2)</f>
        <v>400</v>
      </c>
      <c r="L2" s="2">
        <v>49</v>
      </c>
      <c r="M2" s="2">
        <f t="shared" ref="M2:M20" si="0">SUM(L2*K2)</f>
        <v>19600</v>
      </c>
      <c r="N2" s="2">
        <f>L2*(1-61%)</f>
        <v>19.11</v>
      </c>
      <c r="O2" s="2">
        <f t="shared" ref="O2:O20" si="1">SUM(N2*K2)</f>
        <v>7644</v>
      </c>
      <c r="P2" s="10">
        <f>SUM(N2/1.135)</f>
        <v>16.837004405286343</v>
      </c>
      <c r="Q2" s="10">
        <f t="shared" ref="Q2:Q20" si="2">SUM(P2*K2)</f>
        <v>6734.8017621145373</v>
      </c>
    </row>
    <row r="3" spans="1:17" ht="120" customHeight="1" x14ac:dyDescent="0.5">
      <c r="A3" s="1" t="s">
        <v>20</v>
      </c>
      <c r="B3" s="1"/>
      <c r="C3" s="1" t="s">
        <v>21</v>
      </c>
      <c r="D3" s="1" t="s">
        <v>19</v>
      </c>
      <c r="E3" s="1"/>
      <c r="F3" s="1">
        <v>180</v>
      </c>
      <c r="G3" s="1">
        <v>180</v>
      </c>
      <c r="H3" s="1">
        <v>150</v>
      </c>
      <c r="I3" s="1">
        <v>90</v>
      </c>
      <c r="J3" s="1"/>
      <c r="K3" s="1">
        <f t="shared" ref="K3:K20" si="3">SUM(E3:J3)</f>
        <v>600</v>
      </c>
      <c r="L3" s="2">
        <v>20</v>
      </c>
      <c r="M3" s="2">
        <f t="shared" si="0"/>
        <v>12000</v>
      </c>
      <c r="N3" s="2">
        <f t="shared" ref="N3:N20" si="4">L3*(1-61%)</f>
        <v>7.8000000000000007</v>
      </c>
      <c r="O3" s="2">
        <f t="shared" si="1"/>
        <v>4680</v>
      </c>
      <c r="P3" s="10">
        <f t="shared" ref="P3:P20" si="5">SUM(N3/1.135)</f>
        <v>6.8722466960352433</v>
      </c>
      <c r="Q3" s="10">
        <f t="shared" si="2"/>
        <v>4123.348017621146</v>
      </c>
    </row>
    <row r="4" spans="1:17" ht="120" customHeight="1" x14ac:dyDescent="0.5">
      <c r="A4" s="1" t="s">
        <v>22</v>
      </c>
      <c r="B4" s="1"/>
      <c r="C4" s="1" t="s">
        <v>23</v>
      </c>
      <c r="D4" s="1" t="s">
        <v>19</v>
      </c>
      <c r="E4" s="1">
        <v>27</v>
      </c>
      <c r="F4" s="1">
        <v>33</v>
      </c>
      <c r="G4" s="1">
        <v>33</v>
      </c>
      <c r="H4" s="1">
        <v>27</v>
      </c>
      <c r="I4" s="1">
        <v>10</v>
      </c>
      <c r="J4" s="1"/>
      <c r="K4" s="1">
        <f t="shared" si="3"/>
        <v>130</v>
      </c>
      <c r="L4" s="2">
        <v>65</v>
      </c>
      <c r="M4" s="2">
        <f t="shared" si="0"/>
        <v>8450</v>
      </c>
      <c r="N4" s="2">
        <f t="shared" si="4"/>
        <v>25.35</v>
      </c>
      <c r="O4" s="2">
        <f t="shared" si="1"/>
        <v>3295.5</v>
      </c>
      <c r="P4" s="10">
        <f t="shared" si="5"/>
        <v>22.334801762114537</v>
      </c>
      <c r="Q4" s="10">
        <f t="shared" si="2"/>
        <v>2903.5242290748897</v>
      </c>
    </row>
    <row r="5" spans="1:17" ht="120" customHeight="1" x14ac:dyDescent="0.5">
      <c r="A5" s="1" t="s">
        <v>24</v>
      </c>
      <c r="B5" s="1"/>
      <c r="C5" s="1" t="s">
        <v>25</v>
      </c>
      <c r="D5" s="1" t="s">
        <v>19</v>
      </c>
      <c r="E5" s="1">
        <v>22</v>
      </c>
      <c r="F5" s="1">
        <v>162</v>
      </c>
      <c r="G5" s="1">
        <v>128</v>
      </c>
      <c r="H5" s="1"/>
      <c r="I5" s="1"/>
      <c r="J5" s="1"/>
      <c r="K5" s="1">
        <f t="shared" si="3"/>
        <v>312</v>
      </c>
      <c r="L5" s="2">
        <v>70</v>
      </c>
      <c r="M5" s="2">
        <f t="shared" si="0"/>
        <v>21840</v>
      </c>
      <c r="N5" s="2">
        <f t="shared" si="4"/>
        <v>27.3</v>
      </c>
      <c r="O5" s="2">
        <f t="shared" si="1"/>
        <v>8517.6</v>
      </c>
      <c r="P5" s="10">
        <f t="shared" si="5"/>
        <v>24.052863436123349</v>
      </c>
      <c r="Q5" s="10">
        <f t="shared" si="2"/>
        <v>7504.4933920704852</v>
      </c>
    </row>
    <row r="6" spans="1:17" ht="120" customHeight="1" x14ac:dyDescent="0.5">
      <c r="A6" s="1" t="s">
        <v>26</v>
      </c>
      <c r="B6" s="1"/>
      <c r="C6" s="1" t="s">
        <v>27</v>
      </c>
      <c r="D6" s="1" t="s">
        <v>19</v>
      </c>
      <c r="E6" s="1"/>
      <c r="F6" s="1"/>
      <c r="G6" s="1"/>
      <c r="H6" s="1">
        <v>70</v>
      </c>
      <c r="I6" s="1">
        <v>30</v>
      </c>
      <c r="J6" s="1"/>
      <c r="K6" s="1">
        <f t="shared" si="3"/>
        <v>100</v>
      </c>
      <c r="L6" s="2">
        <v>110</v>
      </c>
      <c r="M6" s="2">
        <f t="shared" si="0"/>
        <v>11000</v>
      </c>
      <c r="N6" s="2">
        <f t="shared" si="4"/>
        <v>42.9</v>
      </c>
      <c r="O6" s="2">
        <f t="shared" si="1"/>
        <v>4290</v>
      </c>
      <c r="P6" s="10">
        <f t="shared" si="5"/>
        <v>37.797356828193834</v>
      </c>
      <c r="Q6" s="10">
        <f t="shared" si="2"/>
        <v>3779.7356828193833</v>
      </c>
    </row>
    <row r="7" spans="1:17" ht="120" customHeight="1" x14ac:dyDescent="0.5">
      <c r="A7" s="1" t="s">
        <v>28</v>
      </c>
      <c r="B7" s="1"/>
      <c r="C7" s="1" t="s">
        <v>29</v>
      </c>
      <c r="D7" s="1" t="s">
        <v>19</v>
      </c>
      <c r="E7" s="1">
        <v>45</v>
      </c>
      <c r="F7" s="1">
        <v>80</v>
      </c>
      <c r="G7" s="1">
        <v>80</v>
      </c>
      <c r="H7" s="1">
        <v>70</v>
      </c>
      <c r="I7" s="1">
        <v>25</v>
      </c>
      <c r="J7" s="1"/>
      <c r="K7" s="1">
        <f t="shared" si="3"/>
        <v>300</v>
      </c>
      <c r="L7" s="2">
        <v>65</v>
      </c>
      <c r="M7" s="2">
        <f t="shared" si="0"/>
        <v>19500</v>
      </c>
      <c r="N7" s="2">
        <f t="shared" si="4"/>
        <v>25.35</v>
      </c>
      <c r="O7" s="2">
        <f t="shared" si="1"/>
        <v>7605</v>
      </c>
      <c r="P7" s="10">
        <f t="shared" si="5"/>
        <v>22.334801762114537</v>
      </c>
      <c r="Q7" s="10">
        <f t="shared" si="2"/>
        <v>6700.4405286343608</v>
      </c>
    </row>
    <row r="8" spans="1:17" ht="120" customHeight="1" x14ac:dyDescent="0.5">
      <c r="A8" s="1" t="s">
        <v>30</v>
      </c>
      <c r="B8" s="1"/>
      <c r="C8" s="1" t="s">
        <v>23</v>
      </c>
      <c r="D8" s="1" t="s">
        <v>19</v>
      </c>
      <c r="E8" s="1">
        <v>15</v>
      </c>
      <c r="F8" s="1">
        <v>30</v>
      </c>
      <c r="G8" s="1">
        <v>30</v>
      </c>
      <c r="H8" s="1">
        <v>0</v>
      </c>
      <c r="I8" s="1">
        <v>5</v>
      </c>
      <c r="J8" s="1"/>
      <c r="K8" s="1">
        <f t="shared" si="3"/>
        <v>80</v>
      </c>
      <c r="L8" s="2">
        <v>65</v>
      </c>
      <c r="M8" s="2">
        <f t="shared" si="0"/>
        <v>5200</v>
      </c>
      <c r="N8" s="2">
        <f t="shared" si="4"/>
        <v>25.35</v>
      </c>
      <c r="O8" s="2">
        <f t="shared" si="1"/>
        <v>2028</v>
      </c>
      <c r="P8" s="10">
        <f t="shared" si="5"/>
        <v>22.334801762114537</v>
      </c>
      <c r="Q8" s="10">
        <f t="shared" si="2"/>
        <v>1786.784140969163</v>
      </c>
    </row>
    <row r="9" spans="1:17" ht="120" customHeight="1" x14ac:dyDescent="0.5">
      <c r="A9" s="1" t="s">
        <v>31</v>
      </c>
      <c r="B9" s="1"/>
      <c r="C9" s="1" t="s">
        <v>18</v>
      </c>
      <c r="D9" s="1" t="s">
        <v>19</v>
      </c>
      <c r="E9" s="1">
        <v>20</v>
      </c>
      <c r="F9" s="1">
        <v>0</v>
      </c>
      <c r="G9" s="1">
        <v>51</v>
      </c>
      <c r="H9" s="1">
        <v>27</v>
      </c>
      <c r="I9" s="1"/>
      <c r="J9" s="1"/>
      <c r="K9" s="1">
        <f t="shared" si="3"/>
        <v>98</v>
      </c>
      <c r="L9" s="2">
        <v>41.94</v>
      </c>
      <c r="M9" s="2">
        <f t="shared" si="0"/>
        <v>4110.12</v>
      </c>
      <c r="N9" s="2">
        <f t="shared" si="4"/>
        <v>16.3566</v>
      </c>
      <c r="O9" s="2">
        <f t="shared" si="1"/>
        <v>1602.9467999999999</v>
      </c>
      <c r="P9" s="10">
        <f t="shared" si="5"/>
        <v>14.411101321585903</v>
      </c>
      <c r="Q9" s="10">
        <f t="shared" si="2"/>
        <v>1412.2879295154185</v>
      </c>
    </row>
    <row r="10" spans="1:17" ht="120" customHeight="1" x14ac:dyDescent="0.5">
      <c r="A10" s="1" t="s">
        <v>32</v>
      </c>
      <c r="B10" s="1"/>
      <c r="C10" s="1" t="s">
        <v>25</v>
      </c>
      <c r="D10" s="1" t="s">
        <v>19</v>
      </c>
      <c r="E10" s="1">
        <v>30</v>
      </c>
      <c r="F10" s="1">
        <v>120</v>
      </c>
      <c r="G10" s="1"/>
      <c r="H10" s="1"/>
      <c r="I10" s="1"/>
      <c r="J10" s="1"/>
      <c r="K10" s="1">
        <f t="shared" si="3"/>
        <v>150</v>
      </c>
      <c r="L10" s="2">
        <v>70</v>
      </c>
      <c r="M10" s="2">
        <f t="shared" si="0"/>
        <v>10500</v>
      </c>
      <c r="N10" s="2">
        <f t="shared" si="4"/>
        <v>27.3</v>
      </c>
      <c r="O10" s="2">
        <f t="shared" si="1"/>
        <v>4095</v>
      </c>
      <c r="P10" s="10">
        <f t="shared" si="5"/>
        <v>24.052863436123349</v>
      </c>
      <c r="Q10" s="10">
        <f t="shared" si="2"/>
        <v>3607.9295154185024</v>
      </c>
    </row>
    <row r="11" spans="1:17" ht="120" customHeight="1" x14ac:dyDescent="0.5">
      <c r="A11" s="1" t="s">
        <v>33</v>
      </c>
      <c r="B11" s="1"/>
      <c r="C11" s="1" t="s">
        <v>34</v>
      </c>
      <c r="D11" s="1" t="s">
        <v>19</v>
      </c>
      <c r="E11" s="1"/>
      <c r="F11" s="1">
        <v>120</v>
      </c>
      <c r="G11" s="1">
        <v>120</v>
      </c>
      <c r="H11" s="1">
        <v>100</v>
      </c>
      <c r="I11" s="1">
        <v>60</v>
      </c>
      <c r="J11" s="1"/>
      <c r="K11" s="1">
        <f t="shared" si="3"/>
        <v>400</v>
      </c>
      <c r="L11" s="2">
        <v>20</v>
      </c>
      <c r="M11" s="2">
        <f t="shared" si="0"/>
        <v>8000</v>
      </c>
      <c r="N11" s="2">
        <f t="shared" si="4"/>
        <v>7.8000000000000007</v>
      </c>
      <c r="O11" s="2">
        <f t="shared" si="1"/>
        <v>3120.0000000000005</v>
      </c>
      <c r="P11" s="10">
        <f t="shared" si="5"/>
        <v>6.8722466960352433</v>
      </c>
      <c r="Q11" s="10">
        <f t="shared" si="2"/>
        <v>2748.8986784140975</v>
      </c>
    </row>
    <row r="12" spans="1:17" ht="120" customHeight="1" x14ac:dyDescent="0.5">
      <c r="A12" s="1" t="s">
        <v>35</v>
      </c>
      <c r="B12" s="1"/>
      <c r="C12" s="1" t="s">
        <v>36</v>
      </c>
      <c r="D12" s="1" t="s">
        <v>19</v>
      </c>
      <c r="E12" s="1">
        <v>25</v>
      </c>
      <c r="F12" s="1">
        <v>32</v>
      </c>
      <c r="G12" s="1">
        <v>32</v>
      </c>
      <c r="H12" s="1">
        <v>25</v>
      </c>
      <c r="I12" s="1">
        <v>10</v>
      </c>
      <c r="J12" s="1"/>
      <c r="K12" s="1">
        <f t="shared" si="3"/>
        <v>124</v>
      </c>
      <c r="L12" s="2">
        <v>70</v>
      </c>
      <c r="M12" s="2">
        <f t="shared" si="0"/>
        <v>8680</v>
      </c>
      <c r="N12" s="2">
        <f t="shared" si="4"/>
        <v>27.3</v>
      </c>
      <c r="O12" s="2">
        <f t="shared" si="1"/>
        <v>3385.2000000000003</v>
      </c>
      <c r="P12" s="10">
        <f t="shared" si="5"/>
        <v>24.052863436123349</v>
      </c>
      <c r="Q12" s="10">
        <f t="shared" si="2"/>
        <v>2982.5550660792951</v>
      </c>
    </row>
    <row r="13" spans="1:17" ht="120" customHeight="1" x14ac:dyDescent="0.5">
      <c r="A13" s="1" t="s">
        <v>37</v>
      </c>
      <c r="B13" s="1"/>
      <c r="C13" s="1" t="s">
        <v>38</v>
      </c>
      <c r="D13" s="1" t="s">
        <v>19</v>
      </c>
      <c r="E13" s="1"/>
      <c r="F13" s="1">
        <v>18</v>
      </c>
      <c r="G13" s="1">
        <v>0</v>
      </c>
      <c r="H13" s="1">
        <v>10</v>
      </c>
      <c r="I13" s="1">
        <v>4</v>
      </c>
      <c r="J13" s="1"/>
      <c r="K13" s="1">
        <f t="shared" si="3"/>
        <v>32</v>
      </c>
      <c r="L13" s="2">
        <v>110</v>
      </c>
      <c r="M13" s="2">
        <f t="shared" si="0"/>
        <v>3520</v>
      </c>
      <c r="N13" s="2">
        <f t="shared" si="4"/>
        <v>42.9</v>
      </c>
      <c r="O13" s="2">
        <f t="shared" si="1"/>
        <v>1372.8</v>
      </c>
      <c r="P13" s="10">
        <f t="shared" si="5"/>
        <v>37.797356828193834</v>
      </c>
      <c r="Q13" s="10">
        <f t="shared" si="2"/>
        <v>1209.5154185022027</v>
      </c>
    </row>
    <row r="14" spans="1:17" ht="120" customHeight="1" x14ac:dyDescent="0.5">
      <c r="A14" s="1" t="s">
        <v>39</v>
      </c>
      <c r="B14" s="1"/>
      <c r="C14" s="1" t="s">
        <v>40</v>
      </c>
      <c r="D14" s="1" t="s">
        <v>19</v>
      </c>
      <c r="E14" s="1">
        <v>10</v>
      </c>
      <c r="F14" s="1">
        <v>9</v>
      </c>
      <c r="G14" s="1">
        <v>0</v>
      </c>
      <c r="H14" s="1">
        <v>0</v>
      </c>
      <c r="I14" s="1">
        <v>5</v>
      </c>
      <c r="J14" s="1"/>
      <c r="K14" s="1">
        <f t="shared" si="3"/>
        <v>24</v>
      </c>
      <c r="L14" s="2">
        <v>55</v>
      </c>
      <c r="M14" s="2">
        <f t="shared" si="0"/>
        <v>1320</v>
      </c>
      <c r="N14" s="2">
        <f t="shared" si="4"/>
        <v>21.45</v>
      </c>
      <c r="O14" s="2">
        <f t="shared" si="1"/>
        <v>514.79999999999995</v>
      </c>
      <c r="P14" s="10">
        <f t="shared" si="5"/>
        <v>18.898678414096917</v>
      </c>
      <c r="Q14" s="10">
        <f t="shared" si="2"/>
        <v>453.56828193832598</v>
      </c>
    </row>
    <row r="15" spans="1:17" ht="74.099999999999994" customHeight="1" x14ac:dyDescent="0.5">
      <c r="A15" s="1" t="s">
        <v>41</v>
      </c>
      <c r="B15" s="1"/>
      <c r="C15" s="1" t="s">
        <v>42</v>
      </c>
      <c r="D15" s="1" t="s">
        <v>43</v>
      </c>
      <c r="E15" s="1">
        <v>8</v>
      </c>
      <c r="F15" s="1">
        <v>16</v>
      </c>
      <c r="G15" s="1">
        <v>17</v>
      </c>
      <c r="H15" s="1">
        <v>10</v>
      </c>
      <c r="I15" s="1">
        <v>15</v>
      </c>
      <c r="J15" s="1">
        <v>8</v>
      </c>
      <c r="K15" s="1">
        <f t="shared" si="3"/>
        <v>74</v>
      </c>
      <c r="L15" s="2">
        <v>79.989999999999995</v>
      </c>
      <c r="M15" s="2">
        <f t="shared" si="0"/>
        <v>5919.2599999999993</v>
      </c>
      <c r="N15" s="2">
        <f t="shared" si="4"/>
        <v>31.196099999999998</v>
      </c>
      <c r="O15" s="2">
        <f t="shared" si="1"/>
        <v>2308.5113999999999</v>
      </c>
      <c r="P15" s="10">
        <f t="shared" si="5"/>
        <v>27.485550660792949</v>
      </c>
      <c r="Q15" s="10">
        <f t="shared" si="2"/>
        <v>2033.9307488986783</v>
      </c>
    </row>
    <row r="16" spans="1:17" ht="74.099999999999994" customHeight="1" x14ac:dyDescent="0.5">
      <c r="A16" s="1" t="s">
        <v>44</v>
      </c>
      <c r="B16" s="1"/>
      <c r="C16" s="1" t="s">
        <v>45</v>
      </c>
      <c r="D16" s="1" t="s">
        <v>43</v>
      </c>
      <c r="E16" s="1"/>
      <c r="F16" s="1"/>
      <c r="G16" s="1">
        <v>119</v>
      </c>
      <c r="H16" s="1">
        <v>119</v>
      </c>
      <c r="I16" s="1">
        <v>31</v>
      </c>
      <c r="J16" s="1">
        <v>1</v>
      </c>
      <c r="K16" s="1">
        <f t="shared" si="3"/>
        <v>270</v>
      </c>
      <c r="L16" s="2">
        <v>35</v>
      </c>
      <c r="M16" s="2">
        <f t="shared" si="0"/>
        <v>9450</v>
      </c>
      <c r="N16" s="2">
        <f t="shared" si="4"/>
        <v>13.65</v>
      </c>
      <c r="O16" s="2">
        <f t="shared" si="1"/>
        <v>3685.5</v>
      </c>
      <c r="P16" s="10">
        <f t="shared" si="5"/>
        <v>12.026431718061675</v>
      </c>
      <c r="Q16" s="10">
        <f t="shared" si="2"/>
        <v>3247.136563876652</v>
      </c>
    </row>
    <row r="17" spans="1:17" ht="74.099999999999994" customHeight="1" x14ac:dyDescent="0.5">
      <c r="A17" s="1" t="s">
        <v>46</v>
      </c>
      <c r="B17" s="1"/>
      <c r="C17" s="1" t="s">
        <v>47</v>
      </c>
      <c r="D17" s="1" t="s">
        <v>19</v>
      </c>
      <c r="E17" s="1"/>
      <c r="F17" s="1">
        <v>27</v>
      </c>
      <c r="G17" s="1">
        <v>22</v>
      </c>
      <c r="H17" s="1">
        <v>20</v>
      </c>
      <c r="I17" s="1">
        <v>16</v>
      </c>
      <c r="J17" s="1">
        <v>9</v>
      </c>
      <c r="K17" s="1">
        <f t="shared" si="3"/>
        <v>94</v>
      </c>
      <c r="L17" s="2">
        <v>59.99</v>
      </c>
      <c r="M17" s="2">
        <f t="shared" si="0"/>
        <v>5639.06</v>
      </c>
      <c r="N17" s="2">
        <f t="shared" si="4"/>
        <v>23.396100000000001</v>
      </c>
      <c r="O17" s="2">
        <f t="shared" si="1"/>
        <v>2199.2334000000001</v>
      </c>
      <c r="P17" s="10">
        <f t="shared" si="5"/>
        <v>20.613303964757709</v>
      </c>
      <c r="Q17" s="10">
        <f t="shared" si="2"/>
        <v>1937.6505726872247</v>
      </c>
    </row>
    <row r="18" spans="1:17" ht="74.099999999999994" customHeight="1" x14ac:dyDescent="0.5">
      <c r="A18" s="1" t="s">
        <v>48</v>
      </c>
      <c r="B18" s="1"/>
      <c r="C18" s="1" t="s">
        <v>49</v>
      </c>
      <c r="D18" s="1" t="s">
        <v>19</v>
      </c>
      <c r="E18" s="1"/>
      <c r="F18" s="1">
        <v>17</v>
      </c>
      <c r="G18" s="1">
        <v>17</v>
      </c>
      <c r="H18" s="1">
        <v>17</v>
      </c>
      <c r="I18" s="1">
        <v>12</v>
      </c>
      <c r="J18" s="1">
        <v>6</v>
      </c>
      <c r="K18" s="1">
        <f t="shared" si="3"/>
        <v>69</v>
      </c>
      <c r="L18" s="2">
        <v>59.99</v>
      </c>
      <c r="M18" s="2">
        <f t="shared" si="0"/>
        <v>4139.3100000000004</v>
      </c>
      <c r="N18" s="2">
        <f t="shared" si="4"/>
        <v>23.396100000000001</v>
      </c>
      <c r="O18" s="2">
        <f t="shared" si="1"/>
        <v>1614.3308999999999</v>
      </c>
      <c r="P18" s="10">
        <f t="shared" si="5"/>
        <v>20.613303964757709</v>
      </c>
      <c r="Q18" s="10">
        <f t="shared" si="2"/>
        <v>1422.3179735682818</v>
      </c>
    </row>
    <row r="19" spans="1:17" ht="74.099999999999994" customHeight="1" x14ac:dyDescent="0.5">
      <c r="A19" s="1" t="s">
        <v>50</v>
      </c>
      <c r="B19" s="1"/>
      <c r="C19" s="1" t="s">
        <v>51</v>
      </c>
      <c r="D19" s="1" t="s">
        <v>19</v>
      </c>
      <c r="E19" s="1"/>
      <c r="F19" s="1">
        <v>17</v>
      </c>
      <c r="G19" s="1">
        <v>20</v>
      </c>
      <c r="H19" s="1">
        <v>16</v>
      </c>
      <c r="I19" s="1">
        <v>12</v>
      </c>
      <c r="J19" s="1">
        <v>5</v>
      </c>
      <c r="K19" s="1">
        <f t="shared" si="3"/>
        <v>70</v>
      </c>
      <c r="L19" s="2">
        <v>54.99</v>
      </c>
      <c r="M19" s="2">
        <f t="shared" si="0"/>
        <v>3849.3</v>
      </c>
      <c r="N19" s="2">
        <f t="shared" si="4"/>
        <v>21.446100000000001</v>
      </c>
      <c r="O19" s="2">
        <f t="shared" si="1"/>
        <v>1501.2270000000001</v>
      </c>
      <c r="P19" s="10">
        <f t="shared" si="5"/>
        <v>18.8952422907489</v>
      </c>
      <c r="Q19" s="10">
        <f t="shared" si="2"/>
        <v>1322.6669603524231</v>
      </c>
    </row>
    <row r="20" spans="1:17" ht="74.099999999999994" customHeight="1" x14ac:dyDescent="0.5">
      <c r="A20" s="1" t="s">
        <v>52</v>
      </c>
      <c r="B20" s="1"/>
      <c r="C20" s="1" t="s">
        <v>53</v>
      </c>
      <c r="D20" s="1" t="s">
        <v>19</v>
      </c>
      <c r="E20" s="1">
        <v>4</v>
      </c>
      <c r="F20" s="1">
        <v>4</v>
      </c>
      <c r="G20" s="1">
        <v>8</v>
      </c>
      <c r="H20" s="1">
        <v>8</v>
      </c>
      <c r="I20" s="1">
        <v>4</v>
      </c>
      <c r="J20" s="1"/>
      <c r="K20" s="1">
        <f t="shared" si="3"/>
        <v>28</v>
      </c>
      <c r="L20" s="2">
        <v>59.99</v>
      </c>
      <c r="M20" s="2">
        <f t="shared" si="0"/>
        <v>1679.72</v>
      </c>
      <c r="N20" s="2">
        <f t="shared" si="4"/>
        <v>23.396100000000001</v>
      </c>
      <c r="O20" s="2">
        <f t="shared" si="1"/>
        <v>655.09080000000006</v>
      </c>
      <c r="P20" s="10">
        <f t="shared" si="5"/>
        <v>20.613303964757709</v>
      </c>
      <c r="Q20" s="10">
        <f t="shared" si="2"/>
        <v>577.17251101321585</v>
      </c>
    </row>
    <row r="21" spans="1:17" s="5" customFormat="1" x14ac:dyDescent="0.5">
      <c r="A21" s="8"/>
      <c r="B21" s="8"/>
      <c r="C21" s="8"/>
      <c r="D21" s="8"/>
      <c r="E21" s="9"/>
      <c r="F21" s="9"/>
      <c r="G21" s="9"/>
      <c r="H21" s="9"/>
      <c r="I21" s="9"/>
      <c r="J21" s="9"/>
      <c r="K21" s="9">
        <f>SUM(K2:K20)</f>
        <v>3355</v>
      </c>
      <c r="L21" s="12"/>
      <c r="M21" s="12">
        <f t="shared" ref="M21:Q21" si="6">SUM(M2:M20)</f>
        <v>164396.76999999999</v>
      </c>
      <c r="N21" s="12"/>
      <c r="O21" s="12">
        <f t="shared" si="6"/>
        <v>64114.740299999998</v>
      </c>
      <c r="P21" s="13"/>
      <c r="Q21" s="13">
        <f t="shared" si="6"/>
        <v>56488.757973568288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098658C623A54E96A5025728B7D444" ma:contentTypeVersion="10" ma:contentTypeDescription="Create a new document." ma:contentTypeScope="" ma:versionID="e87a13b66acd407c3e7f48fd769c63d6">
  <xsd:schema xmlns:xsd="http://www.w3.org/2001/XMLSchema" xmlns:xs="http://www.w3.org/2001/XMLSchema" xmlns:p="http://schemas.microsoft.com/office/2006/metadata/properties" xmlns:ns2="534545f7-dfad-40dc-8880-0a5cc848d94b" xmlns:ns3="3287f65e-bd81-4ef8-9d4a-f770dbe35018" targetNamespace="http://schemas.microsoft.com/office/2006/metadata/properties" ma:root="true" ma:fieldsID="90cb2660f7168e0d07c8b93d84999f32" ns2:_="" ns3:_="">
    <xsd:import namespace="534545f7-dfad-40dc-8880-0a5cc848d94b"/>
    <xsd:import namespace="3287f65e-bd81-4ef8-9d4a-f770dbe35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545f7-dfad-40dc-8880-0a5cc848d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cd6e26e-a0d5-4514-a7a5-f199c78bb5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7f65e-bd81-4ef8-9d4a-f770dbe350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f3c1e-5d59-4341-848b-a6119cdf5478}" ma:internalName="TaxCatchAll" ma:showField="CatchAllData" ma:web="3287f65e-bd81-4ef8-9d4a-f770dbe35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4545f7-dfad-40dc-8880-0a5cc848d94b">
      <Terms xmlns="http://schemas.microsoft.com/office/infopath/2007/PartnerControls"/>
    </lcf76f155ced4ddcb4097134ff3c332f>
    <TaxCatchAll xmlns="3287f65e-bd81-4ef8-9d4a-f770dbe35018" xsi:nil="true"/>
  </documentManagement>
</p:properties>
</file>

<file path=customXml/itemProps1.xml><?xml version="1.0" encoding="utf-8"?>
<ds:datastoreItem xmlns:ds="http://schemas.openxmlformats.org/officeDocument/2006/customXml" ds:itemID="{7C8CDEF4-E89C-4169-A5FA-7722C9EA9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545f7-dfad-40dc-8880-0a5cc848d94b"/>
    <ds:schemaRef ds:uri="3287f65e-bd81-4ef8-9d4a-f770dbe35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5CB910-70BD-407E-8FAC-7409C80BD3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4E139F-5640-45A9-8458-4264E9D2D149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3287f65e-bd81-4ef8-9d4a-f770dbe35018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34545f7-dfad-40dc-8880-0a5cc848d94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Ikenna Monza Trading</cp:lastModifiedBy>
  <cp:revision/>
  <dcterms:created xsi:type="dcterms:W3CDTF">2026-02-10T12:05:30Z</dcterms:created>
  <dcterms:modified xsi:type="dcterms:W3CDTF">2026-05-28T12:12:31Z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0x01010040098658C623A54E96A5025728B7D444</vt:lpwstr>
  </property>
  <property fmtid="{D5CDD505-2E9C-101B-9397-08002B2CF9AE}" pid="3" name="MediaServiceImageTags">
    <vt:lpwstr/>
  </property>
</Properties>
</file>