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monzatradingltd123-my.sharepoint.com/personal/katie_monzatrading_com/Documents/OFFERS COMPLETED/"/>
    </mc:Choice>
  </mc:AlternateContent>
  <xr:revisionPtr revIDLastSave="1" documentId="8_{309C795C-B87C-1446-816F-51698111D1D6}" xr6:coauthVersionLast="47" xr6:coauthVersionMax="47" xr10:uidLastSave="{1A79A6B5-1B30-544E-A17F-1DA181330525}"/>
  <bookViews>
    <workbookView xWindow="0" yWindow="600" windowWidth="36120" windowHeight="16280" xr2:uid="{00000000-000D-0000-FFFF-FFFF00000000}"/>
  </bookViews>
  <sheets>
    <sheet name="OFFER" sheetId="3" r:id="rId1"/>
  </sheets>
  <definedNames>
    <definedName name="_xlnm._FilterDatabase" localSheetId="0" hidden="1">OFFER!$C$13:$C$202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1" i="3" l="1"/>
  <c r="AF42" i="3"/>
  <c r="AG42" i="3" s="1"/>
  <c r="AF49" i="3"/>
  <c r="AF61" i="3"/>
  <c r="AF62" i="3"/>
  <c r="AF72" i="3"/>
  <c r="AF99" i="3"/>
  <c r="AF112" i="3"/>
  <c r="AF121" i="3"/>
  <c r="AF122" i="3"/>
  <c r="AD16" i="3"/>
  <c r="AD17" i="3"/>
  <c r="AD18" i="3"/>
  <c r="AF18" i="3" s="1"/>
  <c r="AD19" i="3"/>
  <c r="AF19" i="3" s="1"/>
  <c r="AD20" i="3"/>
  <c r="AF20" i="3" s="1"/>
  <c r="AD21" i="3"/>
  <c r="AF21" i="3" s="1"/>
  <c r="AD22" i="3"/>
  <c r="AF22" i="3" s="1"/>
  <c r="AD23" i="3"/>
  <c r="AF23" i="3" s="1"/>
  <c r="AD24" i="3"/>
  <c r="AD25" i="3"/>
  <c r="AF25" i="3" s="1"/>
  <c r="AD26" i="3"/>
  <c r="AD27" i="3"/>
  <c r="AD28" i="3"/>
  <c r="AF28" i="3" s="1"/>
  <c r="AD29" i="3"/>
  <c r="AF29" i="3" s="1"/>
  <c r="AD30" i="3"/>
  <c r="AF30" i="3" s="1"/>
  <c r="AD31" i="3"/>
  <c r="AF31" i="3" s="1"/>
  <c r="AD32" i="3"/>
  <c r="AF32" i="3" s="1"/>
  <c r="AD33" i="3"/>
  <c r="AF33" i="3" s="1"/>
  <c r="AD34" i="3"/>
  <c r="AD35" i="3"/>
  <c r="AF35" i="3" s="1"/>
  <c r="AD36" i="3"/>
  <c r="AD37" i="3"/>
  <c r="AD38" i="3"/>
  <c r="AE38" i="3" s="1"/>
  <c r="AD39" i="3"/>
  <c r="AF39" i="3" s="1"/>
  <c r="AD40" i="3"/>
  <c r="AF40" i="3" s="1"/>
  <c r="AD41" i="3"/>
  <c r="AD42" i="3"/>
  <c r="AE42" i="3" s="1"/>
  <c r="AD43" i="3"/>
  <c r="AF43" i="3" s="1"/>
  <c r="AD44" i="3"/>
  <c r="AD45" i="3"/>
  <c r="AF45" i="3" s="1"/>
  <c r="AD46" i="3"/>
  <c r="AD47" i="3"/>
  <c r="AD48" i="3"/>
  <c r="AF48" i="3" s="1"/>
  <c r="AD49" i="3"/>
  <c r="AD50" i="3"/>
  <c r="AF50" i="3" s="1"/>
  <c r="AD51" i="3"/>
  <c r="AF51" i="3" s="1"/>
  <c r="AD52" i="3"/>
  <c r="AF52" i="3" s="1"/>
  <c r="AD53" i="3"/>
  <c r="AF53" i="3" s="1"/>
  <c r="AD54" i="3"/>
  <c r="AD55" i="3"/>
  <c r="AF55" i="3" s="1"/>
  <c r="AD56" i="3"/>
  <c r="AD57" i="3"/>
  <c r="AD58" i="3"/>
  <c r="AF58" i="3" s="1"/>
  <c r="AD59" i="3"/>
  <c r="AF59" i="3" s="1"/>
  <c r="AD60" i="3"/>
  <c r="AF60" i="3" s="1"/>
  <c r="AD61" i="3"/>
  <c r="AD62" i="3"/>
  <c r="AD63" i="3"/>
  <c r="AF63" i="3" s="1"/>
  <c r="AD64" i="3"/>
  <c r="AD65" i="3"/>
  <c r="AF65" i="3" s="1"/>
  <c r="AD66" i="3"/>
  <c r="AD67" i="3"/>
  <c r="AD68" i="3"/>
  <c r="AF68" i="3" s="1"/>
  <c r="AD69" i="3"/>
  <c r="AF69" i="3" s="1"/>
  <c r="AD70" i="3"/>
  <c r="AF70" i="3" s="1"/>
  <c r="AD71" i="3"/>
  <c r="AF71" i="3" s="1"/>
  <c r="AD72" i="3"/>
  <c r="AD73" i="3"/>
  <c r="AF73" i="3" s="1"/>
  <c r="AD74" i="3"/>
  <c r="AD75" i="3"/>
  <c r="AF75" i="3" s="1"/>
  <c r="AD76" i="3"/>
  <c r="AD77" i="3"/>
  <c r="AD78" i="3"/>
  <c r="AF78" i="3" s="1"/>
  <c r="AD79" i="3"/>
  <c r="AF79" i="3" s="1"/>
  <c r="AD80" i="3"/>
  <c r="AF80" i="3" s="1"/>
  <c r="AD81" i="3"/>
  <c r="AF81" i="3" s="1"/>
  <c r="AD82" i="3"/>
  <c r="AF82" i="3" s="1"/>
  <c r="AD83" i="3"/>
  <c r="AF83" i="3" s="1"/>
  <c r="AG83" i="3" s="1"/>
  <c r="AD84" i="3"/>
  <c r="AD85" i="3"/>
  <c r="AF85" i="3" s="1"/>
  <c r="AD86" i="3"/>
  <c r="AD87" i="3"/>
  <c r="AD88" i="3"/>
  <c r="AF88" i="3" s="1"/>
  <c r="AD89" i="3"/>
  <c r="AF89" i="3" s="1"/>
  <c r="AD90" i="3"/>
  <c r="AF90" i="3" s="1"/>
  <c r="AD91" i="3"/>
  <c r="AF91" i="3" s="1"/>
  <c r="AD92" i="3"/>
  <c r="AF92" i="3" s="1"/>
  <c r="AD93" i="3"/>
  <c r="AF93" i="3" s="1"/>
  <c r="AD94" i="3"/>
  <c r="AD95" i="3"/>
  <c r="AF95" i="3" s="1"/>
  <c r="AD96" i="3"/>
  <c r="AD97" i="3"/>
  <c r="AD98" i="3"/>
  <c r="AF98" i="3" s="1"/>
  <c r="AD99" i="3"/>
  <c r="AD100" i="3"/>
  <c r="AF100" i="3" s="1"/>
  <c r="AD101" i="3"/>
  <c r="AF101" i="3" s="1"/>
  <c r="AD102" i="3"/>
  <c r="AF102" i="3" s="1"/>
  <c r="AD103" i="3"/>
  <c r="AF103" i="3" s="1"/>
  <c r="AD104" i="3"/>
  <c r="AD105" i="3"/>
  <c r="AF105" i="3" s="1"/>
  <c r="AD106" i="3"/>
  <c r="AD107" i="3"/>
  <c r="AD108" i="3"/>
  <c r="AF108" i="3" s="1"/>
  <c r="AD109" i="3"/>
  <c r="AE109" i="3" s="1"/>
  <c r="AD110" i="3"/>
  <c r="AF110" i="3" s="1"/>
  <c r="AG110" i="3" s="1"/>
  <c r="AD111" i="3"/>
  <c r="AF111" i="3" s="1"/>
  <c r="AD112" i="3"/>
  <c r="AD113" i="3"/>
  <c r="AF113" i="3" s="1"/>
  <c r="AD114" i="3"/>
  <c r="AD115" i="3"/>
  <c r="AF115" i="3" s="1"/>
  <c r="AD116" i="3"/>
  <c r="AD117" i="3"/>
  <c r="AD118" i="3"/>
  <c r="AE118" i="3" s="1"/>
  <c r="AD119" i="3"/>
  <c r="AF119" i="3" s="1"/>
  <c r="AD120" i="3"/>
  <c r="AF120" i="3" s="1"/>
  <c r="AD121" i="3"/>
  <c r="AD122" i="3"/>
  <c r="AD123" i="3"/>
  <c r="AF123" i="3" s="1"/>
  <c r="AD15" i="3"/>
  <c r="AF15" i="3" s="1"/>
  <c r="AC38" i="3"/>
  <c r="AC42" i="3"/>
  <c r="AC64" i="3"/>
  <c r="AC83" i="3"/>
  <c r="AC84" i="3"/>
  <c r="AC109" i="3"/>
  <c r="AC110" i="3"/>
  <c r="AC114" i="3"/>
  <c r="AC118" i="3"/>
  <c r="K122" i="3"/>
  <c r="AC122" i="3" s="1"/>
  <c r="AG122" i="3" l="1"/>
  <c r="AE122" i="3"/>
  <c r="AE110" i="3"/>
  <c r="AF38" i="3"/>
  <c r="AG38" i="3" s="1"/>
  <c r="AF109" i="3"/>
  <c r="AG109" i="3" s="1"/>
  <c r="AF118" i="3"/>
  <c r="AG118" i="3" s="1"/>
  <c r="AE83" i="3"/>
  <c r="AF116" i="3"/>
  <c r="AF56" i="3"/>
  <c r="AF66" i="3"/>
  <c r="AF74" i="3"/>
  <c r="AF76" i="3"/>
  <c r="AF26" i="3"/>
  <c r="AF16" i="3"/>
  <c r="AE114" i="3"/>
  <c r="AF114" i="3"/>
  <c r="AG114" i="3" s="1"/>
  <c r="AE84" i="3"/>
  <c r="AF84" i="3"/>
  <c r="AG84" i="3" s="1"/>
  <c r="AE64" i="3"/>
  <c r="AF64" i="3"/>
  <c r="AG64" i="3" s="1"/>
  <c r="AF54" i="3"/>
  <c r="AF24" i="3"/>
  <c r="AF106" i="3"/>
  <c r="AF96" i="3"/>
  <c r="AF46" i="3"/>
  <c r="AF104" i="3"/>
  <c r="AF44" i="3"/>
  <c r="AF86" i="3"/>
  <c r="AF36" i="3"/>
  <c r="AF94" i="3"/>
  <c r="AF34" i="3"/>
  <c r="AF117" i="3"/>
  <c r="AF107" i="3"/>
  <c r="AF97" i="3"/>
  <c r="AF87" i="3"/>
  <c r="AF77" i="3"/>
  <c r="AF67" i="3"/>
  <c r="AF57" i="3"/>
  <c r="AF47" i="3"/>
  <c r="AF37" i="3"/>
  <c r="AF27" i="3"/>
  <c r="AF17" i="3"/>
  <c r="K123" i="3"/>
  <c r="K117" i="3"/>
  <c r="K116" i="3"/>
  <c r="K115" i="3"/>
  <c r="K112" i="3"/>
  <c r="K113" i="3"/>
  <c r="AG113" i="3" s="1"/>
  <c r="K111" i="3"/>
  <c r="AC112" i="3" l="1"/>
  <c r="AE112" i="3"/>
  <c r="AC116" i="3"/>
  <c r="AG116" i="3"/>
  <c r="AE116" i="3"/>
  <c r="AE123" i="3"/>
  <c r="AC123" i="3"/>
  <c r="AG117" i="3"/>
  <c r="AC111" i="3"/>
  <c r="AE111" i="3"/>
  <c r="AG112" i="3"/>
  <c r="AG111" i="3"/>
  <c r="AE115" i="3"/>
  <c r="AC115" i="3"/>
  <c r="AC117" i="3"/>
  <c r="AG115" i="3"/>
  <c r="AG123" i="3"/>
  <c r="AC113" i="3"/>
  <c r="AE113" i="3"/>
  <c r="AE117" i="3"/>
  <c r="K16" i="3"/>
  <c r="K17" i="3"/>
  <c r="K18" i="3"/>
  <c r="K19" i="3"/>
  <c r="K20" i="3"/>
  <c r="K21" i="3"/>
  <c r="K22" i="3"/>
  <c r="K23" i="3"/>
  <c r="K24" i="3"/>
  <c r="K25" i="3"/>
  <c r="K26" i="3"/>
  <c r="K27" i="3"/>
  <c r="AG27" i="3" s="1"/>
  <c r="K28" i="3"/>
  <c r="K29" i="3"/>
  <c r="K30" i="3"/>
  <c r="K31" i="3"/>
  <c r="K32" i="3"/>
  <c r="K33" i="3"/>
  <c r="K34" i="3"/>
  <c r="K35" i="3"/>
  <c r="K36" i="3"/>
  <c r="AG36" i="3" s="1"/>
  <c r="K37" i="3"/>
  <c r="AG37" i="3" s="1"/>
  <c r="K39" i="3"/>
  <c r="K40" i="3"/>
  <c r="K41" i="3"/>
  <c r="K43" i="3"/>
  <c r="K44" i="3"/>
  <c r="AG44" i="3" s="1"/>
  <c r="K45" i="3"/>
  <c r="K46" i="3"/>
  <c r="AG46" i="3" s="1"/>
  <c r="K47" i="3"/>
  <c r="K48" i="3"/>
  <c r="K49" i="3"/>
  <c r="K50" i="3"/>
  <c r="K51" i="3"/>
  <c r="K52" i="3"/>
  <c r="K53" i="3"/>
  <c r="K54" i="3"/>
  <c r="AG54" i="3" s="1"/>
  <c r="K55" i="3"/>
  <c r="K56" i="3"/>
  <c r="AG56" i="3" s="1"/>
  <c r="K57" i="3"/>
  <c r="AG57" i="3" s="1"/>
  <c r="K58" i="3"/>
  <c r="K59" i="3"/>
  <c r="K60" i="3"/>
  <c r="K61" i="3"/>
  <c r="K62" i="3"/>
  <c r="K63" i="3"/>
  <c r="K65" i="3"/>
  <c r="K66" i="3"/>
  <c r="AG66" i="3" s="1"/>
  <c r="K67" i="3"/>
  <c r="AG67" i="3" s="1"/>
  <c r="K68" i="3"/>
  <c r="K69" i="3"/>
  <c r="K70" i="3"/>
  <c r="K71" i="3"/>
  <c r="K72" i="3"/>
  <c r="K73" i="3"/>
  <c r="K74" i="3"/>
  <c r="K75" i="3"/>
  <c r="K76" i="3"/>
  <c r="AG76" i="3" s="1"/>
  <c r="K77" i="3"/>
  <c r="AG77" i="3" s="1"/>
  <c r="K78" i="3"/>
  <c r="K79" i="3"/>
  <c r="K80" i="3"/>
  <c r="K81" i="3"/>
  <c r="K82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AG97" i="3" s="1"/>
  <c r="K98" i="3"/>
  <c r="K99" i="3"/>
  <c r="K100" i="3"/>
  <c r="K101" i="3"/>
  <c r="K102" i="3"/>
  <c r="K103" i="3"/>
  <c r="K104" i="3"/>
  <c r="K105" i="3"/>
  <c r="K106" i="3"/>
  <c r="K107" i="3"/>
  <c r="AG107" i="3" s="1"/>
  <c r="K108" i="3"/>
  <c r="K119" i="3"/>
  <c r="K120" i="3"/>
  <c r="K121" i="3"/>
  <c r="K15" i="3"/>
  <c r="AC106" i="3" l="1"/>
  <c r="AE106" i="3"/>
  <c r="AC96" i="3"/>
  <c r="AE96" i="3"/>
  <c r="AC86" i="3"/>
  <c r="AE86" i="3"/>
  <c r="AC74" i="3"/>
  <c r="AE74" i="3"/>
  <c r="AC63" i="3"/>
  <c r="AE63" i="3"/>
  <c r="AG63" i="3"/>
  <c r="AC53" i="3"/>
  <c r="AE53" i="3"/>
  <c r="AG53" i="3"/>
  <c r="AC43" i="3"/>
  <c r="AE43" i="3"/>
  <c r="AG43" i="3"/>
  <c r="AC31" i="3"/>
  <c r="AE31" i="3"/>
  <c r="AG31" i="3"/>
  <c r="AC21" i="3"/>
  <c r="AE21" i="3"/>
  <c r="AG21" i="3"/>
  <c r="AC51" i="3"/>
  <c r="AE51" i="3"/>
  <c r="AG51" i="3"/>
  <c r="AC105" i="3"/>
  <c r="AE105" i="3"/>
  <c r="AG105" i="3"/>
  <c r="AC73" i="3"/>
  <c r="AE73" i="3"/>
  <c r="AG73" i="3"/>
  <c r="AC41" i="3"/>
  <c r="AG41" i="3"/>
  <c r="AE41" i="3"/>
  <c r="AC94" i="3"/>
  <c r="AE94" i="3"/>
  <c r="AC61" i="3"/>
  <c r="AG61" i="3"/>
  <c r="AE61" i="3"/>
  <c r="AE29" i="3"/>
  <c r="AG29" i="3"/>
  <c r="AC29" i="3"/>
  <c r="AC81" i="3"/>
  <c r="AG81" i="3"/>
  <c r="AE81" i="3"/>
  <c r="AC60" i="3"/>
  <c r="AE60" i="3"/>
  <c r="AG60" i="3"/>
  <c r="AC28" i="3"/>
  <c r="AG28" i="3"/>
  <c r="AE28" i="3"/>
  <c r="AC15" i="3"/>
  <c r="K124" i="3"/>
  <c r="AE15" i="3"/>
  <c r="AG15" i="3"/>
  <c r="AC80" i="3"/>
  <c r="AG80" i="3"/>
  <c r="AE80" i="3"/>
  <c r="AE49" i="3"/>
  <c r="AC49" i="3"/>
  <c r="AG49" i="3"/>
  <c r="AC17" i="3"/>
  <c r="AE17" i="3"/>
  <c r="AC101" i="3"/>
  <c r="AG101" i="3"/>
  <c r="AE101" i="3"/>
  <c r="AE69" i="3"/>
  <c r="AC69" i="3"/>
  <c r="AG69" i="3"/>
  <c r="AC58" i="3"/>
  <c r="AG58" i="3"/>
  <c r="AE58" i="3"/>
  <c r="AC36" i="3"/>
  <c r="AE36" i="3"/>
  <c r="AC16" i="3"/>
  <c r="AE16" i="3"/>
  <c r="AG96" i="3"/>
  <c r="AG17" i="3"/>
  <c r="AC120" i="3"/>
  <c r="AE120" i="3"/>
  <c r="AG120" i="3"/>
  <c r="AC90" i="3"/>
  <c r="AE90" i="3"/>
  <c r="AG90" i="3"/>
  <c r="AC57" i="3"/>
  <c r="AE57" i="3"/>
  <c r="AC47" i="3"/>
  <c r="AE47" i="3"/>
  <c r="AE35" i="3"/>
  <c r="AC35" i="3"/>
  <c r="AG35" i="3"/>
  <c r="AC25" i="3"/>
  <c r="AE25" i="3"/>
  <c r="AG25" i="3"/>
  <c r="AG106" i="3"/>
  <c r="AE119" i="3"/>
  <c r="AC119" i="3"/>
  <c r="AG119" i="3"/>
  <c r="AC24" i="3"/>
  <c r="AE24" i="3"/>
  <c r="AE85" i="3"/>
  <c r="AC85" i="3"/>
  <c r="AG85" i="3"/>
  <c r="AC52" i="3"/>
  <c r="AE52" i="3"/>
  <c r="AG52" i="3"/>
  <c r="AC20" i="3"/>
  <c r="AE20" i="3"/>
  <c r="AG20" i="3"/>
  <c r="AC104" i="3"/>
  <c r="AE104" i="3"/>
  <c r="AC82" i="3"/>
  <c r="AE82" i="3"/>
  <c r="AG82" i="3"/>
  <c r="AC40" i="3"/>
  <c r="AE40" i="3"/>
  <c r="AG40" i="3"/>
  <c r="AC93" i="3"/>
  <c r="AE93" i="3"/>
  <c r="AG93" i="3"/>
  <c r="AC50" i="3"/>
  <c r="AE50" i="3"/>
  <c r="AG50" i="3"/>
  <c r="AC18" i="3"/>
  <c r="AG18" i="3"/>
  <c r="AE18" i="3"/>
  <c r="AC92" i="3"/>
  <c r="AE92" i="3"/>
  <c r="AG92" i="3"/>
  <c r="AE59" i="3"/>
  <c r="AC59" i="3"/>
  <c r="AG59" i="3"/>
  <c r="AC27" i="3"/>
  <c r="AE27" i="3"/>
  <c r="AC121" i="3"/>
  <c r="AE121" i="3"/>
  <c r="AG121" i="3"/>
  <c r="AE79" i="3"/>
  <c r="AC79" i="3"/>
  <c r="AG79" i="3"/>
  <c r="AC48" i="3"/>
  <c r="AG48" i="3"/>
  <c r="AE48" i="3"/>
  <c r="AC26" i="3"/>
  <c r="AE26" i="3"/>
  <c r="AG94" i="3"/>
  <c r="AC78" i="3"/>
  <c r="AG78" i="3"/>
  <c r="AE78" i="3"/>
  <c r="AE99" i="3"/>
  <c r="AC99" i="3"/>
  <c r="AG99" i="3"/>
  <c r="AC77" i="3"/>
  <c r="AE77" i="3"/>
  <c r="AC67" i="3"/>
  <c r="AE67" i="3"/>
  <c r="AC56" i="3"/>
  <c r="AE56" i="3"/>
  <c r="AC34" i="3"/>
  <c r="AE34" i="3"/>
  <c r="AG24" i="3"/>
  <c r="AC98" i="3"/>
  <c r="AG98" i="3"/>
  <c r="AE98" i="3"/>
  <c r="AC76" i="3"/>
  <c r="AE76" i="3"/>
  <c r="AC66" i="3"/>
  <c r="AE66" i="3"/>
  <c r="AC55" i="3"/>
  <c r="AE55" i="3"/>
  <c r="AG55" i="3"/>
  <c r="AE45" i="3"/>
  <c r="AC45" i="3"/>
  <c r="AG45" i="3"/>
  <c r="AC33" i="3"/>
  <c r="AE33" i="3"/>
  <c r="AG33" i="3"/>
  <c r="AC23" i="3"/>
  <c r="AE23" i="3"/>
  <c r="AG23" i="3"/>
  <c r="AG104" i="3"/>
  <c r="AG47" i="3"/>
  <c r="AG16" i="3"/>
  <c r="AC95" i="3"/>
  <c r="AE95" i="3"/>
  <c r="AG95" i="3"/>
  <c r="AC62" i="3"/>
  <c r="AE62" i="3"/>
  <c r="AG62" i="3"/>
  <c r="AC30" i="3"/>
  <c r="AE30" i="3"/>
  <c r="AG30" i="3"/>
  <c r="AC72" i="3"/>
  <c r="AE72" i="3"/>
  <c r="AG72" i="3"/>
  <c r="AE19" i="3"/>
  <c r="AC19" i="3"/>
  <c r="AG19" i="3"/>
  <c r="AC103" i="3"/>
  <c r="AE103" i="3"/>
  <c r="AG103" i="3"/>
  <c r="AC71" i="3"/>
  <c r="AE71" i="3"/>
  <c r="AG71" i="3"/>
  <c r="AE39" i="3"/>
  <c r="AC39" i="3"/>
  <c r="AG39" i="3"/>
  <c r="AC102" i="3"/>
  <c r="AE102" i="3"/>
  <c r="AG102" i="3"/>
  <c r="AC70" i="3"/>
  <c r="AE70" i="3"/>
  <c r="AG70" i="3"/>
  <c r="AC37" i="3"/>
  <c r="AE37" i="3"/>
  <c r="AG74" i="3"/>
  <c r="AC91" i="3"/>
  <c r="AE91" i="3"/>
  <c r="AG91" i="3"/>
  <c r="AC100" i="3"/>
  <c r="AG100" i="3"/>
  <c r="AE100" i="3"/>
  <c r="AC68" i="3"/>
  <c r="AG68" i="3"/>
  <c r="AE68" i="3"/>
  <c r="AG26" i="3"/>
  <c r="AE89" i="3"/>
  <c r="AC89" i="3"/>
  <c r="AG89" i="3"/>
  <c r="AC46" i="3"/>
  <c r="AE46" i="3"/>
  <c r="AG34" i="3"/>
  <c r="AC108" i="3"/>
  <c r="AG108" i="3"/>
  <c r="AE108" i="3"/>
  <c r="AC88" i="3"/>
  <c r="AG88" i="3"/>
  <c r="AE88" i="3"/>
  <c r="AC107" i="3"/>
  <c r="AE107" i="3"/>
  <c r="AC97" i="3"/>
  <c r="AE97" i="3"/>
  <c r="AC87" i="3"/>
  <c r="AE87" i="3"/>
  <c r="AE75" i="3"/>
  <c r="AC75" i="3"/>
  <c r="AG75" i="3"/>
  <c r="AE65" i="3"/>
  <c r="AC65" i="3"/>
  <c r="AG65" i="3"/>
  <c r="AC54" i="3"/>
  <c r="AE54" i="3"/>
  <c r="AC44" i="3"/>
  <c r="AE44" i="3"/>
  <c r="AC32" i="3"/>
  <c r="AE32" i="3"/>
  <c r="AG32" i="3"/>
  <c r="AC22" i="3"/>
  <c r="AG22" i="3"/>
  <c r="AE22" i="3"/>
  <c r="AG86" i="3"/>
  <c r="AG87" i="3"/>
  <c r="AG124" i="3" l="1"/>
  <c r="AE124" i="3"/>
  <c r="AC124" i="3"/>
</calcChain>
</file>

<file path=xl/sharedStrings.xml><?xml version="1.0" encoding="utf-8"?>
<sst xmlns="http://schemas.openxmlformats.org/spreadsheetml/2006/main" count="950" uniqueCount="229">
  <si>
    <t>Collection</t>
  </si>
  <si>
    <t>Style Num.</t>
  </si>
  <si>
    <t>Colour Code</t>
  </si>
  <si>
    <t>Item Description</t>
  </si>
  <si>
    <t>Commodity
Code</t>
  </si>
  <si>
    <t>Preferential
Status</t>
  </si>
  <si>
    <t>Country Description</t>
  </si>
  <si>
    <t>Color</t>
  </si>
  <si>
    <t>Composition</t>
  </si>
  <si>
    <t>683</t>
  </si>
  <si>
    <t>UNI</t>
  </si>
  <si>
    <t>NO PREF</t>
  </si>
  <si>
    <t>CHINA</t>
  </si>
  <si>
    <t>IVY GREEN</t>
  </si>
  <si>
    <t>100% PA</t>
  </si>
  <si>
    <t>455</t>
  </si>
  <si>
    <t>FIERY RED</t>
  </si>
  <si>
    <t>6203431100</t>
  </si>
  <si>
    <t>239</t>
  </si>
  <si>
    <t>6203421100</t>
  </si>
  <si>
    <t>EU</t>
  </si>
  <si>
    <t>Italy</t>
  </si>
  <si>
    <t>NUGGET GOLD</t>
  </si>
  <si>
    <t>97% CO 3% EA</t>
  </si>
  <si>
    <t>103</t>
  </si>
  <si>
    <t>GAUZE WHITE</t>
  </si>
  <si>
    <t>BEACHWEAR - BOXER</t>
  </si>
  <si>
    <t>6211110000</t>
  </si>
  <si>
    <t>888</t>
  </si>
  <si>
    <t>TOTAL ECLIPSE</t>
  </si>
  <si>
    <t>6110209100</t>
  </si>
  <si>
    <t>100% CO</t>
  </si>
  <si>
    <t>892</t>
  </si>
  <si>
    <t>BLUE QUARTZ</t>
  </si>
  <si>
    <t>OUTERWEAR - SHORT JACKET</t>
  </si>
  <si>
    <t>6201401090</t>
  </si>
  <si>
    <t>92% PL 8% EA</t>
  </si>
  <si>
    <t>999</t>
  </si>
  <si>
    <t>BLACK</t>
  </si>
  <si>
    <t>OUTERWEAR - VEST</t>
  </si>
  <si>
    <t>Myanmar</t>
  </si>
  <si>
    <t>100% PL</t>
  </si>
  <si>
    <t>OUTERWEAR - MEDIUM JACKET</t>
  </si>
  <si>
    <t>PANTS - CARGO PANT</t>
  </si>
  <si>
    <t>95%CO 5%EA</t>
  </si>
  <si>
    <t>SWEATBERMUDA - CARGO</t>
  </si>
  <si>
    <t>6103420000</t>
  </si>
  <si>
    <t>SWEATBERMUDA - JOGGING BERMUDA</t>
  </si>
  <si>
    <t>SHIRTS - LONG SLEEVE</t>
  </si>
  <si>
    <t>6205200090</t>
  </si>
  <si>
    <t>SWEATPANTS - CARGO PANT</t>
  </si>
  <si>
    <t>SWEATSHIRTS - CREW NECK</t>
  </si>
  <si>
    <t>SWEATSHIRTS - SWEAT HOODED</t>
  </si>
  <si>
    <t>SWEATSHIRTS - HOODED OPEN</t>
  </si>
  <si>
    <t>T-SHIRTS - SHORT SLEEVE</t>
  </si>
  <si>
    <t>6109100010</t>
  </si>
  <si>
    <t>MAN</t>
  </si>
  <si>
    <t>937</t>
  </si>
  <si>
    <t>ACCESSORIES - KNIT CAP</t>
  </si>
  <si>
    <t>6505001000</t>
  </si>
  <si>
    <t>GRIFFIN GREY</t>
  </si>
  <si>
    <t>978</t>
  </si>
  <si>
    <t>DARK SHADOW</t>
  </si>
  <si>
    <t>322</t>
  </si>
  <si>
    <t>L</t>
  </si>
  <si>
    <t>Romania</t>
  </si>
  <si>
    <t>SENECA ROCK</t>
  </si>
  <si>
    <t>660</t>
  </si>
  <si>
    <t>BURNT OLIVE</t>
  </si>
  <si>
    <t>52</t>
  </si>
  <si>
    <t>Tunisia</t>
  </si>
  <si>
    <t>98% CO 2% EA</t>
  </si>
  <si>
    <t>50</t>
  </si>
  <si>
    <t>60%CO 31%PA 9%EA</t>
  </si>
  <si>
    <t>54</t>
  </si>
  <si>
    <t>48</t>
  </si>
  <si>
    <t>44</t>
  </si>
  <si>
    <t>12CMBW005A000004G</t>
  </si>
  <si>
    <t>BULGARIA</t>
  </si>
  <si>
    <t>42</t>
  </si>
  <si>
    <t>46</t>
  </si>
  <si>
    <t>12CMBW005A005991G</t>
  </si>
  <si>
    <t>12CMBW276A000004G</t>
  </si>
  <si>
    <t>12CMBW280A000004G</t>
  </si>
  <si>
    <t>92% PA 8% EA</t>
  </si>
  <si>
    <t>56</t>
  </si>
  <si>
    <t>OVERSHIRT - OVERSHIRT</t>
  </si>
  <si>
    <t>6203339000</t>
  </si>
  <si>
    <t>OUTERWEAR - LONG JACKET</t>
  </si>
  <si>
    <t>12CMOW175A005761W</t>
  </si>
  <si>
    <t>12CMOW186A005967A</t>
  </si>
  <si>
    <t>12CMOW204A005904G</t>
  </si>
  <si>
    <t>12CMOW208A006284G</t>
  </si>
  <si>
    <t>100% LI</t>
  </si>
  <si>
    <t>12CMOW209A006233G</t>
  </si>
  <si>
    <t>354</t>
  </si>
  <si>
    <t>FRIAR BROWN</t>
  </si>
  <si>
    <t>71% CO 29% PA</t>
  </si>
  <si>
    <t>12CMOW212A006134G</t>
  </si>
  <si>
    <t>12CMOW260A005990P</t>
  </si>
  <si>
    <t>12CMOW303A006284G</t>
  </si>
  <si>
    <t>292</t>
  </si>
  <si>
    <t>6201409090</t>
  </si>
  <si>
    <t>DIJON</t>
  </si>
  <si>
    <t>XL</t>
  </si>
  <si>
    <t>XS</t>
  </si>
  <si>
    <t>12CMPA057A005694G</t>
  </si>
  <si>
    <t>12CMPA059A005694G</t>
  </si>
  <si>
    <t>698</t>
  </si>
  <si>
    <t>GREEN MOSS</t>
  </si>
  <si>
    <t>12CMPA060A005694G</t>
  </si>
  <si>
    <t>PANTS - PANT</t>
  </si>
  <si>
    <t>12CMPA061A005694G</t>
  </si>
  <si>
    <t>12CMPA132A005991G</t>
  </si>
  <si>
    <t>12CMPA157A006026O</t>
  </si>
  <si>
    <t>12CMPA159A005991G</t>
  </si>
  <si>
    <t>12CMPA248A005746G</t>
  </si>
  <si>
    <t>12CMPA300A006026O</t>
  </si>
  <si>
    <t>12CMPA301A005991G</t>
  </si>
  <si>
    <t>S</t>
  </si>
  <si>
    <t>Türkiye</t>
  </si>
  <si>
    <t>204</t>
  </si>
  <si>
    <t>PASTEL YELLOW</t>
  </si>
  <si>
    <t>XXL</t>
  </si>
  <si>
    <t>12CMSB072A005086W</t>
  </si>
  <si>
    <t>M</t>
  </si>
  <si>
    <t>12CMSB206A005669G</t>
  </si>
  <si>
    <t>6103430000</t>
  </si>
  <si>
    <t>82% PA 18% EA</t>
  </si>
  <si>
    <t>12CMSB265A005398S</t>
  </si>
  <si>
    <t>405</t>
  </si>
  <si>
    <t>BLEACHED APRICOT</t>
  </si>
  <si>
    <t>820</t>
  </si>
  <si>
    <t>BABY BLUE</t>
  </si>
  <si>
    <t>12CMSH088A002824G</t>
  </si>
  <si>
    <t>12CMSH236A006272G</t>
  </si>
  <si>
    <t>12CMSP017A005086W</t>
  </si>
  <si>
    <t>XXXL</t>
  </si>
  <si>
    <t>M93</t>
  </si>
  <si>
    <t>GREY MELANGE</t>
  </si>
  <si>
    <t>12CMSP071A005086W</t>
  </si>
  <si>
    <t>12CMSS078A005086W</t>
  </si>
  <si>
    <t>12CMSS083A005086W</t>
  </si>
  <si>
    <t>12CMSS235A006248S</t>
  </si>
  <si>
    <t>12CMSS262A005398S</t>
  </si>
  <si>
    <t>12CMSS263A005398S</t>
  </si>
  <si>
    <t>647</t>
  </si>
  <si>
    <t>CAPULET OLIVE</t>
  </si>
  <si>
    <t>12CMSS319A005398S</t>
  </si>
  <si>
    <t>12CMTS042A005100W</t>
  </si>
  <si>
    <t>12CMTS050A005100W</t>
  </si>
  <si>
    <t>12CMTS194A005100W</t>
  </si>
  <si>
    <t>12CMTS195A005100W</t>
  </si>
  <si>
    <t>12CMTS197A006203W</t>
  </si>
  <si>
    <t>12CMTS215A005100W</t>
  </si>
  <si>
    <t>12CMTS234A005431S</t>
  </si>
  <si>
    <t>12CMTS266A005697S</t>
  </si>
  <si>
    <t>12CMTS304A005431G</t>
  </si>
  <si>
    <t>508</t>
  </si>
  <si>
    <t>WOOD ROSE</t>
  </si>
  <si>
    <t>825</t>
  </si>
  <si>
    <t>TILE BLUE</t>
  </si>
  <si>
    <t>439</t>
  </si>
  <si>
    <t>HARVEST PUMPKIN</t>
  </si>
  <si>
    <t>14CMAC016A000727A</t>
  </si>
  <si>
    <t>101</t>
  </si>
  <si>
    <t>WHITE</t>
  </si>
  <si>
    <t>868</t>
  </si>
  <si>
    <t>MEDIEVAL BLUE</t>
  </si>
  <si>
    <t>673</t>
  </si>
  <si>
    <t>FROSTY SPRUCE</t>
  </si>
  <si>
    <t>339</t>
  </si>
  <si>
    <t>LEAD GREY</t>
  </si>
  <si>
    <t>14CMBW006A005991G</t>
  </si>
  <si>
    <t>14CMOS019A006450A</t>
  </si>
  <si>
    <t>6203329000</t>
  </si>
  <si>
    <t>14CMOS020A006450A</t>
  </si>
  <si>
    <t>14CMOS045A005904G</t>
  </si>
  <si>
    <t>14CMOS249A006537M</t>
  </si>
  <si>
    <t>62%CO 38%PL</t>
  </si>
  <si>
    <t>14CMOS286A005533G</t>
  </si>
  <si>
    <t>75% CO 25% PA</t>
  </si>
  <si>
    <t>330</t>
  </si>
  <si>
    <t>COBBLESTONE</t>
  </si>
  <si>
    <t>14CMOW004A005864G</t>
  </si>
  <si>
    <t>14CMOW018A006450A</t>
  </si>
  <si>
    <t>805</t>
  </si>
  <si>
    <t>6201301019</t>
  </si>
  <si>
    <t>HARBOR MIST</t>
  </si>
  <si>
    <t>14CMOW037A005968A</t>
  </si>
  <si>
    <t>14CMOW038A005968A</t>
  </si>
  <si>
    <t>14CMOW040A005904G</t>
  </si>
  <si>
    <t>14CMOW071A005967A</t>
  </si>
  <si>
    <t>14CMOW105A006366G</t>
  </si>
  <si>
    <t>648</t>
  </si>
  <si>
    <t>BRONZE GREEN</t>
  </si>
  <si>
    <t>14CMPA059A005694G</t>
  </si>
  <si>
    <t>14CMSB021A002246G</t>
  </si>
  <si>
    <t>14CMSB139B005398R</t>
  </si>
  <si>
    <t>14CMSB154A005086W</t>
  </si>
  <si>
    <t>14CMSP017A005086W</t>
  </si>
  <si>
    <t>14CMSS023A005086W</t>
  </si>
  <si>
    <t>Greece</t>
  </si>
  <si>
    <t>14CMSS034A002246G</t>
  </si>
  <si>
    <t>14CMSS049A006452W</t>
  </si>
  <si>
    <t>14CMSS082A005086W</t>
  </si>
  <si>
    <t>WHS</t>
  </si>
  <si>
    <t>14CMSS033A002246G</t>
  </si>
  <si>
    <t xml:space="preserve">SWEATSHIRTS </t>
  </si>
  <si>
    <t>100%CO</t>
  </si>
  <si>
    <t>COST €</t>
  </si>
  <si>
    <t>COST TOT €</t>
  </si>
  <si>
    <t>COST £</t>
  </si>
  <si>
    <t>COST TOT £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</si>
  <si>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</si>
  <si>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</si>
  <si>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</si>
  <si>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</si>
  <si>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</si>
  <si>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</si>
  <si>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</si>
  <si>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</si>
  <si>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</si>
  <si>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</si>
  <si>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</si>
  <si>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</si>
  <si>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WHS TOT</t>
  </si>
  <si>
    <t>IMAGE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</si>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</sst>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_-* #,##0\ &quot;€&quot;_-;\-* #,##0\ &quot;€&quot;_-;_-* &quot;-&quot;\ &quot;€&quot;_-;_-@_-"/>
    <numFmt numFmtId="167" formatCode="_-* #,##0.00\ &quot;€&quot;_-;\-* #,##0.00\ &quot;€&quot;_-;_-* &quot;-&quot;??\ &quot;€&quot;_-;_-@_-"/>
    <numFmt numFmtId="168" formatCode="_-* #,##0\ &quot;€&quot;_-;\-* #,##0\ &quot;€&quot;_-;_-* &quot;-&quot;??\ &quot;€&quot;_-;_-@_-"/>
    <numFmt numFmtId="169" formatCode="_-* #,##0_-;\-* #,##0_-;_-* &quot;-&quot;??_-;_-@_-"/>
    <numFmt numFmtId="170" formatCode="_([$€-2]\ * #,##0.00_);_([$€-2]\ * \(#,##0.00\);_([$€-2]\ * &quot;-&quot;??_);_(@_)"/>
    <numFmt numFmtId="171" formatCode="_-[$£-809]* #,##0.00_-;\-[$£-809]* #,##0.00_-;_-[$£-809]* &quot;-&quot;??_-;_-@_-"/>
  </numFmts>
  <fonts count="6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8" fontId="1" fillId="0" borderId="0" xfId="3" applyNumberFormat="1" applyFont="1" applyFill="1" applyAlignment="1">
      <alignment horizontal="center" vertical="center" wrapText="1"/>
    </xf>
    <xf numFmtId="9" fontId="1" fillId="0" borderId="0" xfId="4" applyFont="1" applyFill="1" applyAlignment="1">
      <alignment horizontal="center" vertical="center" wrapText="1"/>
    </xf>
    <xf numFmtId="169" fontId="3" fillId="0" borderId="0" xfId="5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8" fontId="1" fillId="0" borderId="1" xfId="3" applyNumberFormat="1" applyFont="1" applyFill="1" applyBorder="1" applyAlignment="1">
      <alignment horizontal="center" vertical="center" wrapText="1"/>
    </xf>
    <xf numFmtId="9" fontId="1" fillId="0" borderId="1" xfId="4" applyFont="1" applyFill="1" applyBorder="1" applyAlignment="1">
      <alignment horizontal="center" vertical="center" wrapText="1"/>
    </xf>
    <xf numFmtId="1" fontId="1" fillId="0" borderId="1" xfId="3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8" fontId="3" fillId="0" borderId="0" xfId="3" applyNumberFormat="1" applyFont="1" applyFill="1" applyAlignment="1">
      <alignment horizontal="center" vertical="center" wrapText="1"/>
    </xf>
    <xf numFmtId="9" fontId="3" fillId="0" borderId="0" xfId="4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8" fontId="3" fillId="3" borderId="1" xfId="3" applyNumberFormat="1" applyFont="1" applyFill="1" applyBorder="1" applyAlignment="1">
      <alignment horizontal="center" vertical="center" wrapText="1"/>
    </xf>
    <xf numFmtId="9" fontId="3" fillId="3" borderId="1" xfId="4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70" fontId="1" fillId="0" borderId="0" xfId="0" applyNumberFormat="1" applyFont="1" applyFill="1" applyAlignment="1">
      <alignment horizontal="center" vertical="center" wrapText="1"/>
    </xf>
    <xf numFmtId="170" fontId="3" fillId="3" borderId="1" xfId="0" applyNumberFormat="1" applyFont="1" applyFill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 wrapText="1"/>
    </xf>
    <xf numFmtId="171" fontId="1" fillId="0" borderId="0" xfId="0" applyNumberFormat="1" applyFont="1" applyFill="1" applyAlignment="1">
      <alignment horizontal="center" vertical="center" wrapText="1"/>
    </xf>
    <xf numFmtId="171" fontId="1" fillId="0" borderId="1" xfId="0" applyNumberFormat="1" applyFont="1" applyFill="1" applyBorder="1" applyAlignment="1">
      <alignment horizontal="center" vertical="center" wrapText="1"/>
    </xf>
    <xf numFmtId="171" fontId="3" fillId="2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</cellXfs>
  <cellStyles count="6">
    <cellStyle name="Comma" xfId="5" xr:uid="{00000000-0005-0000-0000-000000000000}"/>
    <cellStyle name="Comma [0]" xfId="2" xr:uid="{00000000-0005-0000-0000-000001000000}"/>
    <cellStyle name="Currency" xfId="3" xr:uid="{00000000-0005-0000-0000-000002000000}"/>
    <cellStyle name="Currency [0]" xfId="1" xr:uid="{00000000-0005-0000-0000-000003000000}"/>
    <cellStyle name="Normal" xfId="0" builtinId="0"/>
    <cellStyle name="Percent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2F2F2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14</xdr:row>
      <xdr:rowOff>57150</xdr:rowOff>
    </xdr:from>
    <xdr:to>
      <xdr:col>0</xdr:col>
      <xdr:colOff>1418138</xdr:colOff>
      <xdr:row>17</xdr:row>
      <xdr:rowOff>310445</xdr:rowOff>
    </xdr:to>
    <xdr:pic>
      <xdr:nvPicPr>
        <xdr:cNvPr id="3" name="Immagine 2" descr="Cp Company Costume chrome - blu - immagine 1">
          <a:extLst>
            <a:ext uri="{FF2B5EF4-FFF2-40B4-BE49-F238E27FC236}">
              <a16:creationId xmlns:a16="http://schemas.microsoft.com/office/drawing/2014/main" id="{F5409E7D-82DC-4062-9238-7C7FC84CC3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1" t="23721" r="11818" b="25309"/>
        <a:stretch>
          <a:fillRect/>
        </a:stretch>
      </xdr:blipFill>
      <xdr:spPr bwMode="auto">
        <a:xfrm>
          <a:off x="57149" y="240594"/>
          <a:ext cx="1418139" cy="124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120650</xdr:colOff>
      <xdr:row>18</xdr:row>
      <xdr:rowOff>25400</xdr:rowOff>
    </xdr:from>
    <xdr:to>
      <xdr:col>0</xdr:col>
      <xdr:colOff>1414793</xdr:colOff>
      <xdr:row>18</xdr:row>
      <xdr:rowOff>1361722</xdr:rowOff>
    </xdr:to>
    <xdr:pic>
      <xdr:nvPicPr>
        <xdr:cNvPr id="5" name="Immagine 4" descr="Image of 12CMBW005A005991G">
          <a:extLst>
            <a:ext uri="{FF2B5EF4-FFF2-40B4-BE49-F238E27FC236}">
              <a16:creationId xmlns:a16="http://schemas.microsoft.com/office/drawing/2014/main" id="{AD84C9E8-8D7A-188D-C80F-C8DF94C54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61" b="11561"/>
        <a:stretch>
          <a:fillRect/>
        </a:stretch>
      </xdr:blipFill>
      <xdr:spPr bwMode="auto">
        <a:xfrm>
          <a:off x="120650" y="1535289"/>
          <a:ext cx="1303668" cy="1336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49384</xdr:colOff>
      <xdr:row>19</xdr:row>
      <xdr:rowOff>31751</xdr:rowOff>
    </xdr:from>
    <xdr:to>
      <xdr:col>0</xdr:col>
      <xdr:colOff>1417814</xdr:colOff>
      <xdr:row>20</xdr:row>
      <xdr:rowOff>677203</xdr:rowOff>
    </xdr:to>
    <xdr:pic>
      <xdr:nvPicPr>
        <xdr:cNvPr id="10" name="Immagine 9" descr="CHROME BEACH SHORTS">
          <a:extLst>
            <a:ext uri="{FF2B5EF4-FFF2-40B4-BE49-F238E27FC236}">
              <a16:creationId xmlns:a16="http://schemas.microsoft.com/office/drawing/2014/main" id="{FDD18A82-A5FE-9F10-A190-7A7DAA6F0D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78" t="20555" r="19445" b="21111"/>
        <a:stretch>
          <a:fillRect/>
        </a:stretch>
      </xdr:blipFill>
      <xdr:spPr bwMode="auto">
        <a:xfrm>
          <a:off x="49384" y="2726973"/>
          <a:ext cx="1397005" cy="1407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21</xdr:row>
      <xdr:rowOff>12699</xdr:rowOff>
    </xdr:from>
    <xdr:to>
      <xdr:col>0</xdr:col>
      <xdr:colOff>1376921</xdr:colOff>
      <xdr:row>21</xdr:row>
      <xdr:rowOff>1262945</xdr:rowOff>
    </xdr:to>
    <xdr:pic>
      <xdr:nvPicPr>
        <xdr:cNvPr id="12" name="Immagine 11" descr="C.P. Company Chrome Logo Swim Shorts - Griffin Grey">
          <a:extLst>
            <a:ext uri="{FF2B5EF4-FFF2-40B4-BE49-F238E27FC236}">
              <a16:creationId xmlns:a16="http://schemas.microsoft.com/office/drawing/2014/main" id="{73D33DAF-E82B-F688-2289-0D4A80EB40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1" t="10468" r="7833" b="10642"/>
        <a:stretch>
          <a:fillRect/>
        </a:stretch>
      </xdr:blipFill>
      <xdr:spPr bwMode="auto">
        <a:xfrm>
          <a:off x="57151" y="3977921"/>
          <a:ext cx="1319770" cy="12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44450</xdr:rowOff>
    </xdr:from>
    <xdr:to>
      <xdr:col>0</xdr:col>
      <xdr:colOff>1417814</xdr:colOff>
      <xdr:row>26</xdr:row>
      <xdr:rowOff>845185</xdr:rowOff>
    </xdr:to>
    <xdr:pic>
      <xdr:nvPicPr>
        <xdr:cNvPr id="13" name="Immagine 12" descr="C.P Company Waxed Linen Jacket Men - 1">
          <a:extLst>
            <a:ext uri="{FF2B5EF4-FFF2-40B4-BE49-F238E27FC236}">
              <a16:creationId xmlns:a16="http://schemas.microsoft.com/office/drawing/2014/main" id="{1D683661-DF64-4B5D-7EE3-D3EEAB90A4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3" t="14931" r="19097" b="10764"/>
        <a:stretch>
          <a:fillRect/>
        </a:stretch>
      </xdr:blipFill>
      <xdr:spPr bwMode="auto">
        <a:xfrm>
          <a:off x="0" y="10296172"/>
          <a:ext cx="1446389" cy="1788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57144</xdr:colOff>
      <xdr:row>29</xdr:row>
      <xdr:rowOff>26812</xdr:rowOff>
    </xdr:from>
    <xdr:to>
      <xdr:col>1</xdr:col>
      <xdr:colOff>4586</xdr:colOff>
      <xdr:row>30</xdr:row>
      <xdr:rowOff>958146</xdr:rowOff>
    </xdr:to>
    <xdr:pic>
      <xdr:nvPicPr>
        <xdr:cNvPr id="15" name="Immagine 14" descr="TRACERY LA MILLE JACKET">
          <a:extLst>
            <a:ext uri="{FF2B5EF4-FFF2-40B4-BE49-F238E27FC236}">
              <a16:creationId xmlns:a16="http://schemas.microsoft.com/office/drawing/2014/main" id="{DA3961AC-31B6-BCA1-2506-C664DD0C0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t="-1" r="17778" b="4445"/>
        <a:stretch>
          <a:fillRect/>
        </a:stretch>
      </xdr:blipFill>
      <xdr:spPr bwMode="auto">
        <a:xfrm>
          <a:off x="57144" y="14046201"/>
          <a:ext cx="1375134" cy="1968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100889</xdr:colOff>
      <xdr:row>33</xdr:row>
      <xdr:rowOff>44450</xdr:rowOff>
    </xdr:from>
    <xdr:to>
      <xdr:col>0</xdr:col>
      <xdr:colOff>1415344</xdr:colOff>
      <xdr:row>34</xdr:row>
      <xdr:rowOff>1138130</xdr:rowOff>
    </xdr:to>
    <xdr:pic>
      <xdr:nvPicPr>
        <xdr:cNvPr id="17" name="Immagine 16" descr="CP company Stretch Sateen Loose Fit Utility Pants - Griffin Grey">
          <a:extLst>
            <a:ext uri="{FF2B5EF4-FFF2-40B4-BE49-F238E27FC236}">
              <a16:creationId xmlns:a16="http://schemas.microsoft.com/office/drawing/2014/main" id="{2B60B1EC-3EA8-231E-C718-BE1D345E83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1" t="8119" r="25830" b="9225"/>
        <a:stretch>
          <a:fillRect/>
        </a:stretch>
      </xdr:blipFill>
      <xdr:spPr bwMode="auto">
        <a:xfrm>
          <a:off x="100889" y="19284950"/>
          <a:ext cx="1352555" cy="2300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128408</xdr:colOff>
      <xdr:row>36</xdr:row>
      <xdr:rowOff>19050</xdr:rowOff>
    </xdr:from>
    <xdr:to>
      <xdr:col>0</xdr:col>
      <xdr:colOff>1361719</xdr:colOff>
      <xdr:row>37</xdr:row>
      <xdr:rowOff>1159691</xdr:rowOff>
    </xdr:to>
    <xdr:pic>
      <xdr:nvPicPr>
        <xdr:cNvPr id="19" name="Immagine 18" descr="C.P. Company Stretch Sateen Utility Pants Black Casual Pants 12CMPA061A-005694G 999 | Overkill">
          <a:extLst>
            <a:ext uri="{FF2B5EF4-FFF2-40B4-BE49-F238E27FC236}">
              <a16:creationId xmlns:a16="http://schemas.microsoft.com/office/drawing/2014/main" id="{109EE5A0-1CDC-4E33-5475-412A7C6635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50" r="24375"/>
        <a:stretch>
          <a:fillRect/>
        </a:stretch>
      </xdr:blipFill>
      <xdr:spPr bwMode="auto">
        <a:xfrm>
          <a:off x="128408" y="22519217"/>
          <a:ext cx="1233311" cy="238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83958</xdr:colOff>
      <xdr:row>41</xdr:row>
      <xdr:rowOff>33865</xdr:rowOff>
    </xdr:from>
    <xdr:to>
      <xdr:col>1</xdr:col>
      <xdr:colOff>2116</xdr:colOff>
      <xdr:row>42</xdr:row>
      <xdr:rowOff>1157334</xdr:rowOff>
    </xdr:to>
    <xdr:pic>
      <xdr:nvPicPr>
        <xdr:cNvPr id="20" name="Immagine 19" descr="Cp Company Pantalone in nylon - grigio - immagine 5">
          <a:extLst>
            <a:ext uri="{FF2B5EF4-FFF2-40B4-BE49-F238E27FC236}">
              <a16:creationId xmlns:a16="http://schemas.microsoft.com/office/drawing/2014/main" id="{C2AF9803-215A-D8BA-BCE0-54CED04D0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37" t="13918" r="20426" b="14693"/>
        <a:stretch>
          <a:fillRect/>
        </a:stretch>
      </xdr:blipFill>
      <xdr:spPr bwMode="auto">
        <a:xfrm>
          <a:off x="83958" y="28037365"/>
          <a:ext cx="1355375" cy="2344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115005</xdr:colOff>
      <xdr:row>44</xdr:row>
      <xdr:rowOff>34572</xdr:rowOff>
    </xdr:from>
    <xdr:to>
      <xdr:col>0</xdr:col>
      <xdr:colOff>1354667</xdr:colOff>
      <xdr:row>45</xdr:row>
      <xdr:rowOff>1152902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99C983A-2A95-49E0-2092-F523736879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31" t="3058" r="17576" b="4605"/>
        <a:stretch>
          <a:fillRect/>
        </a:stretch>
      </xdr:blipFill>
      <xdr:spPr bwMode="auto">
        <a:xfrm>
          <a:off x="115005" y="31763405"/>
          <a:ext cx="1239662" cy="2296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120652</xdr:rowOff>
    </xdr:from>
    <xdr:to>
      <xdr:col>0</xdr:col>
      <xdr:colOff>1377356</xdr:colOff>
      <xdr:row>122</xdr:row>
      <xdr:rowOff>698501</xdr:rowOff>
    </xdr:to>
    <xdr:pic>
      <xdr:nvPicPr>
        <xdr:cNvPr id="23" name="Immagine 22" descr="DIAGONAL RAISED FLEECE GOGGLE ZIPPED HOODIE">
          <a:extLst>
            <a:ext uri="{FF2B5EF4-FFF2-40B4-BE49-F238E27FC236}">
              <a16:creationId xmlns:a16="http://schemas.microsoft.com/office/drawing/2014/main" id="{38140BAC-03AB-28FE-30B1-17C54D151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91152"/>
          <a:ext cx="1377356" cy="1773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19756</xdr:rowOff>
    </xdr:from>
    <xdr:to>
      <xdr:col>0</xdr:col>
      <xdr:colOff>1415321</xdr:colOff>
      <xdr:row>114</xdr:row>
      <xdr:rowOff>310445</xdr:rowOff>
    </xdr:to>
    <xdr:pic>
      <xdr:nvPicPr>
        <xdr:cNvPr id="27" name="Immagine 26" descr="DIAGONAL RAISED FLEECE PULLOVER HOODIE">
          <a:extLst>
            <a:ext uri="{FF2B5EF4-FFF2-40B4-BE49-F238E27FC236}">
              <a16:creationId xmlns:a16="http://schemas.microsoft.com/office/drawing/2014/main" id="{C34B14F0-7A4C-5A0D-D42A-08A6EA59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9478"/>
          <a:ext cx="1462946" cy="182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57145</xdr:colOff>
      <xdr:row>23</xdr:row>
      <xdr:rowOff>33161</xdr:rowOff>
    </xdr:from>
    <xdr:to>
      <xdr:col>0</xdr:col>
      <xdr:colOff>1411395</xdr:colOff>
      <xdr:row>23</xdr:row>
      <xdr:rowOff>2067276</xdr:rowOff>
    </xdr:to>
    <xdr:pic>
      <xdr:nvPicPr>
        <xdr:cNvPr id="7" name="Immagine 6" descr="Giacca C.P. COMPANY GORE-TEX 3L INFINIUM">
          <a:extLst>
            <a:ext uri="{FF2B5EF4-FFF2-40B4-BE49-F238E27FC236}">
              <a16:creationId xmlns:a16="http://schemas.microsoft.com/office/drawing/2014/main" id="{3E69A3D3-02F6-B0BB-C182-020F8382ED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59" t="9329" r="14391" b="6258"/>
        <a:stretch>
          <a:fillRect/>
        </a:stretch>
      </xdr:blipFill>
      <xdr:spPr bwMode="auto">
        <a:xfrm>
          <a:off x="57145" y="6785328"/>
          <a:ext cx="1354250" cy="203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24</xdr:row>
      <xdr:rowOff>33004</xdr:rowOff>
    </xdr:from>
    <xdr:to>
      <xdr:col>0</xdr:col>
      <xdr:colOff>1415331</xdr:colOff>
      <xdr:row>24</xdr:row>
      <xdr:rowOff>1841500</xdr:rowOff>
    </xdr:to>
    <xdr:pic>
      <xdr:nvPicPr>
        <xdr:cNvPr id="9" name="Immagine 8" descr="Cp Company Giacca chrome-r medium jkt capp - blu - immagine 5">
          <a:extLst>
            <a:ext uri="{FF2B5EF4-FFF2-40B4-BE49-F238E27FC236}">
              <a16:creationId xmlns:a16="http://schemas.microsoft.com/office/drawing/2014/main" id="{25637744-AFD7-80C2-D6B1-03B29CC065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72" t="14198" r="16940" b="16348"/>
        <a:stretch>
          <a:fillRect/>
        </a:stretch>
      </xdr:blipFill>
      <xdr:spPr bwMode="auto">
        <a:xfrm>
          <a:off x="101600" y="8661948"/>
          <a:ext cx="1342306" cy="180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</xdr:colOff>
      <xdr:row>28</xdr:row>
      <xdr:rowOff>28364</xdr:rowOff>
    </xdr:from>
    <xdr:to>
      <xdr:col>1</xdr:col>
      <xdr:colOff>2704</xdr:colOff>
      <xdr:row>28</xdr:row>
      <xdr:rowOff>1679222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A0F09213-E7EF-356F-CFB2-469899D93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500" y="12269753"/>
          <a:ext cx="1357371" cy="1650858"/>
        </a:xfrm>
        <a:prstGeom prst="rect">
          <a:avLst/>
        </a:prstGeom>
      </xdr:spPr>
    </xdr:pic>
    <xdr:clientData/>
  </xdr:twoCellAnchor>
  <xdr:twoCellAnchor editAs="oneCell">
    <xdr:from>
      <xdr:col>0</xdr:col>
      <xdr:colOff>41862</xdr:colOff>
      <xdr:row>31</xdr:row>
      <xdr:rowOff>19049</xdr:rowOff>
    </xdr:from>
    <xdr:to>
      <xdr:col>0</xdr:col>
      <xdr:colOff>1415668</xdr:colOff>
      <xdr:row>31</xdr:row>
      <xdr:rowOff>1905000</xdr:rowOff>
    </xdr:to>
    <xdr:pic>
      <xdr:nvPicPr>
        <xdr:cNvPr id="22" name="Immagine 21" descr="Immagine di C.P. Company | Long Jacket Clarks X Cp">
          <a:extLst>
            <a:ext uri="{FF2B5EF4-FFF2-40B4-BE49-F238E27FC236}">
              <a16:creationId xmlns:a16="http://schemas.microsoft.com/office/drawing/2014/main" id="{0A87AD83-59F2-BE0C-6A2D-8389E1DD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62" y="15724716"/>
          <a:ext cx="1411906" cy="1885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146051</xdr:colOff>
      <xdr:row>32</xdr:row>
      <xdr:rowOff>25399</xdr:rowOff>
    </xdr:from>
    <xdr:to>
      <xdr:col>0</xdr:col>
      <xdr:colOff>1382889</xdr:colOff>
      <xdr:row>32</xdr:row>
      <xdr:rowOff>2470874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0764A64A-0ED4-E3B2-36B0-2A7A54425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6051" y="17396177"/>
          <a:ext cx="1236838" cy="2445475"/>
        </a:xfrm>
        <a:prstGeom prst="rect">
          <a:avLst/>
        </a:prstGeom>
      </xdr:spPr>
    </xdr:pic>
    <xdr:clientData/>
  </xdr:twoCellAnchor>
  <xdr:twoCellAnchor editAs="oneCell">
    <xdr:from>
      <xdr:col>0</xdr:col>
      <xdr:colOff>183339</xdr:colOff>
      <xdr:row>35</xdr:row>
      <xdr:rowOff>19050</xdr:rowOff>
    </xdr:from>
    <xdr:to>
      <xdr:col>0</xdr:col>
      <xdr:colOff>1319388</xdr:colOff>
      <xdr:row>35</xdr:row>
      <xdr:rowOff>2205866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55E0A087-425F-F333-E12F-3353A0414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flipH="1">
          <a:off x="183339" y="20981106"/>
          <a:ext cx="1136049" cy="2186816"/>
        </a:xfrm>
        <a:prstGeom prst="rect">
          <a:avLst/>
        </a:prstGeom>
      </xdr:spPr>
    </xdr:pic>
    <xdr:clientData/>
  </xdr:twoCellAnchor>
  <xdr:twoCellAnchor editAs="oneCell">
    <xdr:from>
      <xdr:col>0</xdr:col>
      <xdr:colOff>196849</xdr:colOff>
      <xdr:row>38</xdr:row>
      <xdr:rowOff>25399</xdr:rowOff>
    </xdr:from>
    <xdr:to>
      <xdr:col>0</xdr:col>
      <xdr:colOff>1220611</xdr:colOff>
      <xdr:row>38</xdr:row>
      <xdr:rowOff>2361067</xdr:rowOff>
    </xdr:to>
    <xdr:pic>
      <xdr:nvPicPr>
        <xdr:cNvPr id="28" name="Immagine 27" descr="C.P.Company Pantaloni Cargo Uomo Verde 0">
          <a:extLst>
            <a:ext uri="{FF2B5EF4-FFF2-40B4-BE49-F238E27FC236}">
              <a16:creationId xmlns:a16="http://schemas.microsoft.com/office/drawing/2014/main" id="{BFFFADB6-A113-5CD7-4BBE-5D98B383F9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9" r="35594"/>
        <a:stretch>
          <a:fillRect/>
        </a:stretch>
      </xdr:blipFill>
      <xdr:spPr bwMode="auto">
        <a:xfrm flipH="1">
          <a:off x="196849" y="24303566"/>
          <a:ext cx="1023762" cy="2335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31748</xdr:colOff>
      <xdr:row>39</xdr:row>
      <xdr:rowOff>67732</xdr:rowOff>
    </xdr:from>
    <xdr:to>
      <xdr:col>0</xdr:col>
      <xdr:colOff>1320446</xdr:colOff>
      <xdr:row>40</xdr:row>
      <xdr:rowOff>1142999</xdr:rowOff>
    </xdr:to>
    <xdr:pic>
      <xdr:nvPicPr>
        <xdr:cNvPr id="29" name="Immagine 28" descr="C.P. Company Twill Stretch Ergonomic Pant - Black">
          <a:extLst>
            <a:ext uri="{FF2B5EF4-FFF2-40B4-BE49-F238E27FC236}">
              <a16:creationId xmlns:a16="http://schemas.microsoft.com/office/drawing/2014/main" id="{C4E0A979-30B0-6C68-527E-4C7C68ADF7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77" r="23077"/>
        <a:stretch>
          <a:fillRect/>
        </a:stretch>
      </xdr:blipFill>
      <xdr:spPr bwMode="auto">
        <a:xfrm>
          <a:off x="31748" y="30209065"/>
          <a:ext cx="1288698" cy="2302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294217</xdr:colOff>
      <xdr:row>43</xdr:row>
      <xdr:rowOff>19049</xdr:rowOff>
    </xdr:from>
    <xdr:to>
      <xdr:col>0</xdr:col>
      <xdr:colOff>1220611</xdr:colOff>
      <xdr:row>43</xdr:row>
      <xdr:rowOff>2217638</xdr:rowOff>
    </xdr:to>
    <xdr:pic>
      <xdr:nvPicPr>
        <xdr:cNvPr id="30" name="Immagine 29" descr="C.P. COMPANY Lens Utility Pants Black - MAISONDEFASHION.COM">
          <a:extLst>
            <a:ext uri="{FF2B5EF4-FFF2-40B4-BE49-F238E27FC236}">
              <a16:creationId xmlns:a16="http://schemas.microsoft.com/office/drawing/2014/main" id="{C6FAD4F8-9658-BE63-2CA5-3EA1B49EE5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19" r="21818"/>
        <a:stretch>
          <a:fillRect/>
        </a:stretch>
      </xdr:blipFill>
      <xdr:spPr bwMode="auto">
        <a:xfrm>
          <a:off x="294217" y="29913438"/>
          <a:ext cx="926394" cy="2198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1370330</xdr:colOff>
      <xdr:row>53</xdr:row>
      <xdr:rowOff>38100</xdr:rowOff>
    </xdr:from>
    <xdr:to>
      <xdr:col>3</xdr:col>
      <xdr:colOff>1590674</xdr:colOff>
      <xdr:row>55</xdr:row>
      <xdr:rowOff>377979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742EEF22-23BC-3073-A2BF-8341D5E61C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5670" t="15655" r="92949" b="11953"/>
        <a:stretch>
          <a:fillRect/>
        </a:stretch>
      </xdr:blipFill>
      <xdr:spPr>
        <a:xfrm>
          <a:off x="4583430" y="25279350"/>
          <a:ext cx="45719" cy="29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91722</xdr:colOff>
      <xdr:row>48</xdr:row>
      <xdr:rowOff>42333</xdr:rowOff>
    </xdr:from>
    <xdr:to>
      <xdr:col>0</xdr:col>
      <xdr:colOff>1354667</xdr:colOff>
      <xdr:row>50</xdr:row>
      <xdr:rowOff>7448</xdr:rowOff>
    </xdr:to>
    <xdr:pic>
      <xdr:nvPicPr>
        <xdr:cNvPr id="37" name="Immagine 36" descr="C.P. Company Dyshell Logo Shorts GRIJS 1">
          <a:extLst>
            <a:ext uri="{FF2B5EF4-FFF2-40B4-BE49-F238E27FC236}">
              <a16:creationId xmlns:a16="http://schemas.microsoft.com/office/drawing/2014/main" id="{DF39E023-74E9-DDE5-F8D0-70E8F04CA9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79" t="17854" r="8978" b="17828"/>
        <a:stretch>
          <a:fillRect/>
        </a:stretch>
      </xdr:blipFill>
      <xdr:spPr bwMode="auto">
        <a:xfrm>
          <a:off x="91722" y="34099500"/>
          <a:ext cx="1262945" cy="1192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56445</xdr:colOff>
      <xdr:row>50</xdr:row>
      <xdr:rowOff>27912</xdr:rowOff>
    </xdr:from>
    <xdr:to>
      <xdr:col>0</xdr:col>
      <xdr:colOff>1411111</xdr:colOff>
      <xdr:row>51</xdr:row>
      <xdr:rowOff>635806</xdr:rowOff>
    </xdr:to>
    <xdr:pic>
      <xdr:nvPicPr>
        <xdr:cNvPr id="38" name="Immagine 37" descr="COTTON FLEECE SHORTS">
          <a:extLst>
            <a:ext uri="{FF2B5EF4-FFF2-40B4-BE49-F238E27FC236}">
              <a16:creationId xmlns:a16="http://schemas.microsoft.com/office/drawing/2014/main" id="{007D566C-F112-0B15-898A-6B1D7ED78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7" t="19312" r="11376" b="24338"/>
        <a:stretch>
          <a:fillRect/>
        </a:stretch>
      </xdr:blipFill>
      <xdr:spPr bwMode="auto">
        <a:xfrm>
          <a:off x="56445" y="35312745"/>
          <a:ext cx="1354666" cy="1271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123473</xdr:colOff>
      <xdr:row>54</xdr:row>
      <xdr:rowOff>117229</xdr:rowOff>
    </xdr:from>
    <xdr:to>
      <xdr:col>0</xdr:col>
      <xdr:colOff>1314456</xdr:colOff>
      <xdr:row>57</xdr:row>
      <xdr:rowOff>59972</xdr:rowOff>
    </xdr:to>
    <xdr:pic>
      <xdr:nvPicPr>
        <xdr:cNvPr id="40" name="Immagine 39" descr="Pantaloni C.P. COMPANY CARGO">
          <a:extLst>
            <a:ext uri="{FF2B5EF4-FFF2-40B4-BE49-F238E27FC236}">
              <a16:creationId xmlns:a16="http://schemas.microsoft.com/office/drawing/2014/main" id="{3CF6404C-F680-3C7F-F275-3D533A6086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63" t="8653" r="29518" b="5932"/>
        <a:stretch>
          <a:fillRect/>
        </a:stretch>
      </xdr:blipFill>
      <xdr:spPr bwMode="auto">
        <a:xfrm>
          <a:off x="123473" y="45604396"/>
          <a:ext cx="1190983" cy="299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88767</xdr:colOff>
      <xdr:row>56</xdr:row>
      <xdr:rowOff>21166</xdr:rowOff>
    </xdr:from>
    <xdr:to>
      <xdr:col>0</xdr:col>
      <xdr:colOff>1255888</xdr:colOff>
      <xdr:row>58</xdr:row>
      <xdr:rowOff>1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D765AD90-E69E-9377-8E88-18E602BF70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54" t="9814" r="25114" b="9882"/>
        <a:stretch>
          <a:fillRect/>
        </a:stretch>
      </xdr:blipFill>
      <xdr:spPr bwMode="auto">
        <a:xfrm flipH="1">
          <a:off x="88767" y="44548777"/>
          <a:ext cx="1167121" cy="182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56446</xdr:colOff>
      <xdr:row>58</xdr:row>
      <xdr:rowOff>35278</xdr:rowOff>
    </xdr:from>
    <xdr:to>
      <xdr:col>1</xdr:col>
      <xdr:colOff>2318</xdr:colOff>
      <xdr:row>61</xdr:row>
      <xdr:rowOff>409221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C898DD3F-792C-E82F-6151-F6547A218C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53" t="9359" r="16462" b="8745"/>
        <a:stretch>
          <a:fillRect/>
        </a:stretch>
      </xdr:blipFill>
      <xdr:spPr bwMode="auto">
        <a:xfrm>
          <a:off x="56446" y="46411445"/>
          <a:ext cx="1373564" cy="162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35276</xdr:rowOff>
    </xdr:from>
    <xdr:to>
      <xdr:col>0</xdr:col>
      <xdr:colOff>1414992</xdr:colOff>
      <xdr:row>64</xdr:row>
      <xdr:rowOff>1509819</xdr:rowOff>
    </xdr:to>
    <xdr:pic>
      <xdr:nvPicPr>
        <xdr:cNvPr id="44" name="Immagine 43" descr="DIAGONAL RAISED FLEECE SPLIT GOGGLE HOODIE">
          <a:extLst>
            <a:ext uri="{FF2B5EF4-FFF2-40B4-BE49-F238E27FC236}">
              <a16:creationId xmlns:a16="http://schemas.microsoft.com/office/drawing/2014/main" id="{71B319C1-0BBF-ADE0-CB22-E1E433E0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48076554"/>
          <a:ext cx="1481667" cy="147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91722</xdr:colOff>
      <xdr:row>64</xdr:row>
      <xdr:rowOff>21166</xdr:rowOff>
    </xdr:from>
    <xdr:to>
      <xdr:col>1</xdr:col>
      <xdr:colOff>4444</xdr:colOff>
      <xdr:row>64</xdr:row>
      <xdr:rowOff>1488722</xdr:rowOff>
    </xdr:to>
    <xdr:pic>
      <xdr:nvPicPr>
        <xdr:cNvPr id="46" name="Immagine 45" descr="LIGHT FLEECE TONAL LOGO SWEATSHIRT">
          <a:extLst>
            <a:ext uri="{FF2B5EF4-FFF2-40B4-BE49-F238E27FC236}">
              <a16:creationId xmlns:a16="http://schemas.microsoft.com/office/drawing/2014/main" id="{0D6B39EE-A72B-E241-3B4B-5057A8F78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67" t="18133" r="8000" b="10399"/>
        <a:stretch>
          <a:fillRect/>
        </a:stretch>
      </xdr:blipFill>
      <xdr:spPr bwMode="auto">
        <a:xfrm>
          <a:off x="91722" y="49600555"/>
          <a:ext cx="1368989" cy="1467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63498</xdr:colOff>
      <xdr:row>69</xdr:row>
      <xdr:rowOff>35275</xdr:rowOff>
    </xdr:from>
    <xdr:to>
      <xdr:col>0</xdr:col>
      <xdr:colOff>1415190</xdr:colOff>
      <xdr:row>71</xdr:row>
      <xdr:rowOff>430389</xdr:rowOff>
    </xdr:to>
    <xdr:pic>
      <xdr:nvPicPr>
        <xdr:cNvPr id="48" name="Immagine 47" descr="C.P. Company Cotton Fleece Crewneck Sweatshirt MINT 1">
          <a:extLst>
            <a:ext uri="{FF2B5EF4-FFF2-40B4-BE49-F238E27FC236}">
              <a16:creationId xmlns:a16="http://schemas.microsoft.com/office/drawing/2014/main" id="{8296BA5B-676D-EF89-1F8E-DA47F681D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8" y="52987219"/>
          <a:ext cx="1361217" cy="135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14111</xdr:rowOff>
    </xdr:from>
    <xdr:to>
      <xdr:col>0</xdr:col>
      <xdr:colOff>1269998</xdr:colOff>
      <xdr:row>52</xdr:row>
      <xdr:rowOff>1284110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C450FA16-F1BD-5E47-1F95-0D70C554F6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00" b="10000"/>
        <a:stretch>
          <a:fillRect/>
        </a:stretch>
      </xdr:blipFill>
      <xdr:spPr bwMode="auto">
        <a:xfrm>
          <a:off x="0" y="36625389"/>
          <a:ext cx="1269998" cy="126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56443</xdr:colOff>
      <xdr:row>53</xdr:row>
      <xdr:rowOff>49389</xdr:rowOff>
    </xdr:from>
    <xdr:to>
      <xdr:col>0</xdr:col>
      <xdr:colOff>1383825</xdr:colOff>
      <xdr:row>53</xdr:row>
      <xdr:rowOff>1527528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BB999480-E536-4845-41D0-8F046703B9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6511" t="4341"/>
        <a:stretch>
          <a:fillRect/>
        </a:stretch>
      </xdr:blipFill>
      <xdr:spPr>
        <a:xfrm>
          <a:off x="56443" y="43959639"/>
          <a:ext cx="1327382" cy="1478139"/>
        </a:xfrm>
        <a:prstGeom prst="rect">
          <a:avLst/>
        </a:prstGeom>
      </xdr:spPr>
    </xdr:pic>
    <xdr:clientData/>
  </xdr:twoCellAnchor>
  <xdr:twoCellAnchor editAs="oneCell">
    <xdr:from>
      <xdr:col>0</xdr:col>
      <xdr:colOff>35300</xdr:colOff>
      <xdr:row>66</xdr:row>
      <xdr:rowOff>91748</xdr:rowOff>
    </xdr:from>
    <xdr:to>
      <xdr:col>0</xdr:col>
      <xdr:colOff>1418099</xdr:colOff>
      <xdr:row>68</xdr:row>
      <xdr:rowOff>458612</xdr:rowOff>
    </xdr:to>
    <xdr:pic>
      <xdr:nvPicPr>
        <xdr:cNvPr id="54" name="Immagine 53" descr="Cp Company Felpa leggera girocollo resist dyed - grigio - immagine 1">
          <a:extLst>
            <a:ext uri="{FF2B5EF4-FFF2-40B4-BE49-F238E27FC236}">
              <a16:creationId xmlns:a16="http://schemas.microsoft.com/office/drawing/2014/main" id="{DEACD817-F67E-A900-17C0-5386F45DA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965"/>
        <a:stretch>
          <a:fillRect/>
        </a:stretch>
      </xdr:blipFill>
      <xdr:spPr bwMode="auto">
        <a:xfrm>
          <a:off x="35300" y="58808081"/>
          <a:ext cx="1420899" cy="1453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84665</xdr:colOff>
      <xdr:row>119</xdr:row>
      <xdr:rowOff>14111</xdr:rowOff>
    </xdr:from>
    <xdr:to>
      <xdr:col>0</xdr:col>
      <xdr:colOff>1417801</xdr:colOff>
      <xdr:row>119</xdr:row>
      <xdr:rowOff>1799167</xdr:rowOff>
    </xdr:to>
    <xdr:pic>
      <xdr:nvPicPr>
        <xdr:cNvPr id="55" name="Immagine 54" descr="Sweatshirt 14cmss049a006452w CP Company vista3">
          <a:extLst>
            <a:ext uri="{FF2B5EF4-FFF2-40B4-BE49-F238E27FC236}">
              <a16:creationId xmlns:a16="http://schemas.microsoft.com/office/drawing/2014/main" id="{942AAF4C-1D79-58EC-08E1-7E90011FB1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62" t="5555" r="31838" b="46296"/>
        <a:stretch>
          <a:fillRect/>
        </a:stretch>
      </xdr:blipFill>
      <xdr:spPr bwMode="auto">
        <a:xfrm>
          <a:off x="84665" y="121856500"/>
          <a:ext cx="1390286" cy="1785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77611</xdr:colOff>
      <xdr:row>118</xdr:row>
      <xdr:rowOff>28221</xdr:rowOff>
    </xdr:from>
    <xdr:to>
      <xdr:col>0</xdr:col>
      <xdr:colOff>1417814</xdr:colOff>
      <xdr:row>118</xdr:row>
      <xdr:rowOff>1933221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A0D5C226-F1CA-D23E-7F09-F0D17B95F2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92" t="4920" r="18158" b="4431"/>
        <a:stretch>
          <a:fillRect/>
        </a:stretch>
      </xdr:blipFill>
      <xdr:spPr bwMode="auto">
        <a:xfrm>
          <a:off x="77611" y="119845665"/>
          <a:ext cx="1368778" cy="190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331610</xdr:colOff>
      <xdr:row>107</xdr:row>
      <xdr:rowOff>21167</xdr:rowOff>
    </xdr:from>
    <xdr:to>
      <xdr:col>0</xdr:col>
      <xdr:colOff>1072443</xdr:colOff>
      <xdr:row>107</xdr:row>
      <xdr:rowOff>2161997</xdr:rowOff>
    </xdr:to>
    <xdr:pic>
      <xdr:nvPicPr>
        <xdr:cNvPr id="59" name="Immagine 58" descr="Pantalone della tuta 14CMSP017A005086W 683 verde edera">
          <a:extLst>
            <a:ext uri="{FF2B5EF4-FFF2-40B4-BE49-F238E27FC236}">
              <a16:creationId xmlns:a16="http://schemas.microsoft.com/office/drawing/2014/main" id="{A44ED526-22D3-462F-A75A-CCC95D7E3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71" t="6584" r="26631" b="7114"/>
        <a:stretch>
          <a:fillRect/>
        </a:stretch>
      </xdr:blipFill>
      <xdr:spPr bwMode="auto">
        <a:xfrm>
          <a:off x="331610" y="110038445"/>
          <a:ext cx="740833" cy="214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304800</xdr:colOff>
      <xdr:row>107</xdr:row>
      <xdr:rowOff>304095</xdr:rowOff>
    </xdr:to>
    <xdr:sp macro="" textlink="">
      <xdr:nvSpPr>
        <xdr:cNvPr id="2089" name="AutoShape 41" descr="Pantaloncini C.P. Company Lens Detail Loopback Sweat Shorts Nero | 14CMSB154A-005086W-888, 0">
          <a:extLst>
            <a:ext uri="{FF2B5EF4-FFF2-40B4-BE49-F238E27FC236}">
              <a16:creationId xmlns:a16="http://schemas.microsoft.com/office/drawing/2014/main" id="{90CF9A25-A4FC-C08D-2C82-2A6974279E98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304800</xdr:colOff>
      <xdr:row>109</xdr:row>
      <xdr:rowOff>113596</xdr:rowOff>
    </xdr:to>
    <xdr:sp macro="" textlink="">
      <xdr:nvSpPr>
        <xdr:cNvPr id="2091" name="AutoShape 43" descr="Pantaloncini C.P. Company Lens Detail Loopback Sweat Shorts Nero | 14CMSB154A-005086W-888, 0">
          <a:extLst>
            <a:ext uri="{FF2B5EF4-FFF2-40B4-BE49-F238E27FC236}">
              <a16:creationId xmlns:a16="http://schemas.microsoft.com/office/drawing/2014/main" id="{899BA77D-A248-0752-257E-FD7C16388FC1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304800</xdr:colOff>
      <xdr:row>106</xdr:row>
      <xdr:rowOff>304095</xdr:rowOff>
    </xdr:to>
    <xdr:sp macro="" textlink="">
      <xdr:nvSpPr>
        <xdr:cNvPr id="2092" name="AutoShape 44" descr="C.P. COMPANY Shorts - Brown">
          <a:extLst>
            <a:ext uri="{FF2B5EF4-FFF2-40B4-BE49-F238E27FC236}">
              <a16:creationId xmlns:a16="http://schemas.microsoft.com/office/drawing/2014/main" id="{4AD605C6-2161-E2C0-4963-A3E94C97CEAA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304800</xdr:colOff>
      <xdr:row>106</xdr:row>
      <xdr:rowOff>304095</xdr:rowOff>
    </xdr:to>
    <xdr:sp macro="" textlink="">
      <xdr:nvSpPr>
        <xdr:cNvPr id="2094" name="AutoShape 46" descr="C.P. COMPANY Shorts - Brown">
          <a:extLst>
            <a:ext uri="{FF2B5EF4-FFF2-40B4-BE49-F238E27FC236}">
              <a16:creationId xmlns:a16="http://schemas.microsoft.com/office/drawing/2014/main" id="{4F5A54E7-44F5-B545-3A69-C8D46537CCE8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49388</xdr:colOff>
      <xdr:row>106</xdr:row>
      <xdr:rowOff>25683</xdr:rowOff>
    </xdr:from>
    <xdr:to>
      <xdr:col>1</xdr:col>
      <xdr:colOff>5198</xdr:colOff>
      <xdr:row>106</xdr:row>
      <xdr:rowOff>1432277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CC3209EE-C72A-5031-0FF8-852B36EF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9388" y="106536350"/>
          <a:ext cx="1393027" cy="1406594"/>
        </a:xfrm>
        <a:prstGeom prst="rect">
          <a:avLst/>
        </a:prstGeom>
      </xdr:spPr>
    </xdr:pic>
    <xdr:clientData/>
  </xdr:twoCellAnchor>
  <xdr:twoCellAnchor editAs="oneCell">
    <xdr:from>
      <xdr:col>0</xdr:col>
      <xdr:colOff>134050</xdr:colOff>
      <xdr:row>105</xdr:row>
      <xdr:rowOff>21166</xdr:rowOff>
    </xdr:from>
    <xdr:to>
      <xdr:col>0</xdr:col>
      <xdr:colOff>1393666</xdr:colOff>
      <xdr:row>105</xdr:row>
      <xdr:rowOff>1979082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46AB9751-E290-1913-D3A6-4471861BB4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48" t="3290" r="26695" b="47985"/>
        <a:stretch>
          <a:fillRect/>
        </a:stretch>
      </xdr:blipFill>
      <xdr:spPr bwMode="auto">
        <a:xfrm>
          <a:off x="134050" y="105314749"/>
          <a:ext cx="1259616" cy="1968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35278</xdr:rowOff>
    </xdr:from>
    <xdr:to>
      <xdr:col>1</xdr:col>
      <xdr:colOff>2850</xdr:colOff>
      <xdr:row>104</xdr:row>
      <xdr:rowOff>677334</xdr:rowOff>
    </xdr:to>
    <xdr:pic>
      <xdr:nvPicPr>
        <xdr:cNvPr id="2052" name="Immagine 2051">
          <a:extLst>
            <a:ext uri="{FF2B5EF4-FFF2-40B4-BE49-F238E27FC236}">
              <a16:creationId xmlns:a16="http://schemas.microsoft.com/office/drawing/2014/main" id="{9406C5F2-534A-08E3-15BA-41DB9FC70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58137778"/>
          <a:ext cx="1487692" cy="1432278"/>
        </a:xfrm>
        <a:prstGeom prst="rect">
          <a:avLst/>
        </a:prstGeom>
      </xdr:spPr>
    </xdr:pic>
    <xdr:clientData/>
  </xdr:twoCellAnchor>
  <xdr:twoCellAnchor editAs="oneCell">
    <xdr:from>
      <xdr:col>0</xdr:col>
      <xdr:colOff>63493</xdr:colOff>
      <xdr:row>101</xdr:row>
      <xdr:rowOff>7056</xdr:rowOff>
    </xdr:from>
    <xdr:to>
      <xdr:col>0</xdr:col>
      <xdr:colOff>1411111</xdr:colOff>
      <xdr:row>103</xdr:row>
      <xdr:rowOff>0</xdr:rowOff>
    </xdr:to>
    <xdr:pic>
      <xdr:nvPicPr>
        <xdr:cNvPr id="2053" name="Immagine 2052" descr="C.P. Company Stretch Sateen Cargo Hose Grün - gruen">
          <a:extLst>
            <a:ext uri="{FF2B5EF4-FFF2-40B4-BE49-F238E27FC236}">
              <a16:creationId xmlns:a16="http://schemas.microsoft.com/office/drawing/2014/main" id="{52302DA6-83F4-61B4-E870-2B15DF3FA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8" t="3392" r="14937" b="4016"/>
        <a:stretch>
          <a:fillRect/>
        </a:stretch>
      </xdr:blipFill>
      <xdr:spPr bwMode="auto">
        <a:xfrm>
          <a:off x="63493" y="100640445"/>
          <a:ext cx="1347618" cy="2229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42330</xdr:colOff>
      <xdr:row>99</xdr:row>
      <xdr:rowOff>21165</xdr:rowOff>
    </xdr:from>
    <xdr:to>
      <xdr:col>0</xdr:col>
      <xdr:colOff>1415105</xdr:colOff>
      <xdr:row>100</xdr:row>
      <xdr:rowOff>938390</xdr:rowOff>
    </xdr:to>
    <xdr:pic>
      <xdr:nvPicPr>
        <xdr:cNvPr id="2055" name="Immagine 2054">
          <a:extLst>
            <a:ext uri="{FF2B5EF4-FFF2-40B4-BE49-F238E27FC236}">
              <a16:creationId xmlns:a16="http://schemas.microsoft.com/office/drawing/2014/main" id="{4E1A93B0-3113-B186-8CC6-D8061BF1BB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36" t="20575" r="10810" b="5826"/>
        <a:stretch>
          <a:fillRect/>
        </a:stretch>
      </xdr:blipFill>
      <xdr:spPr bwMode="auto">
        <a:xfrm>
          <a:off x="42330" y="96766943"/>
          <a:ext cx="1401350" cy="1897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98775</xdr:colOff>
      <xdr:row>97</xdr:row>
      <xdr:rowOff>21211</xdr:rowOff>
    </xdr:from>
    <xdr:to>
      <xdr:col>0</xdr:col>
      <xdr:colOff>1414805</xdr:colOff>
      <xdr:row>97</xdr:row>
      <xdr:rowOff>1788627</xdr:rowOff>
    </xdr:to>
    <xdr:pic>
      <xdr:nvPicPr>
        <xdr:cNvPr id="2059" name="Immagine 2058" descr="C.P. COMPANY GIACCA: Giacca C.P. Company in nylon, Nero - Img 1">
          <a:extLst>
            <a:ext uri="{FF2B5EF4-FFF2-40B4-BE49-F238E27FC236}">
              <a16:creationId xmlns:a16="http://schemas.microsoft.com/office/drawing/2014/main" id="{97EF6991-B79C-C3A3-B0F0-05AB8D9A94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9" r="11770" b="25435"/>
        <a:stretch>
          <a:fillRect/>
        </a:stretch>
      </xdr:blipFill>
      <xdr:spPr bwMode="auto">
        <a:xfrm>
          <a:off x="98775" y="92745322"/>
          <a:ext cx="1354130" cy="1777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162278</xdr:colOff>
      <xdr:row>96</xdr:row>
      <xdr:rowOff>31926</xdr:rowOff>
    </xdr:from>
    <xdr:to>
      <xdr:col>0</xdr:col>
      <xdr:colOff>1416321</xdr:colOff>
      <xdr:row>96</xdr:row>
      <xdr:rowOff>1735665</xdr:rowOff>
    </xdr:to>
    <xdr:pic>
      <xdr:nvPicPr>
        <xdr:cNvPr id="2060" name="Immagine 2059" descr="C.P. COMPANY GILET: Gilet uomo C.P. Company, Nero - Img 1">
          <a:extLst>
            <a:ext uri="{FF2B5EF4-FFF2-40B4-BE49-F238E27FC236}">
              <a16:creationId xmlns:a16="http://schemas.microsoft.com/office/drawing/2014/main" id="{5FA8FCDC-1A29-5777-EFD2-E7B1A1C4B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95" r="10380" b="26751"/>
        <a:stretch>
          <a:fillRect/>
        </a:stretch>
      </xdr:blipFill>
      <xdr:spPr bwMode="auto">
        <a:xfrm>
          <a:off x="162278" y="90970982"/>
          <a:ext cx="1282618" cy="1703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95</xdr:row>
      <xdr:rowOff>28221</xdr:rowOff>
    </xdr:from>
    <xdr:to>
      <xdr:col>0</xdr:col>
      <xdr:colOff>1414639</xdr:colOff>
      <xdr:row>95</xdr:row>
      <xdr:rowOff>1834444</xdr:rowOff>
    </xdr:to>
    <xdr:pic>
      <xdr:nvPicPr>
        <xdr:cNvPr id="2061" name="Immagine 2060" descr="Giacche C.P. Company C.P. Shell-R Goggle Jacket Black">
          <a:extLst>
            <a:ext uri="{FF2B5EF4-FFF2-40B4-BE49-F238E27FC236}">
              <a16:creationId xmlns:a16="http://schemas.microsoft.com/office/drawing/2014/main" id="{EC461FCA-E8A9-6E81-7110-14F553633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00" t="17196" r="24604" b="16667"/>
        <a:stretch>
          <a:fillRect/>
        </a:stretch>
      </xdr:blipFill>
      <xdr:spPr bwMode="auto">
        <a:xfrm>
          <a:off x="169332" y="89076388"/>
          <a:ext cx="1264357" cy="180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148165</xdr:colOff>
      <xdr:row>94</xdr:row>
      <xdr:rowOff>7053</xdr:rowOff>
    </xdr:from>
    <xdr:to>
      <xdr:col>0</xdr:col>
      <xdr:colOff>1415344</xdr:colOff>
      <xdr:row>94</xdr:row>
      <xdr:rowOff>1641818</xdr:rowOff>
    </xdr:to>
    <xdr:pic>
      <xdr:nvPicPr>
        <xdr:cNvPr id="2062" name="Immagine 2061">
          <a:extLst>
            <a:ext uri="{FF2B5EF4-FFF2-40B4-BE49-F238E27FC236}">
              <a16:creationId xmlns:a16="http://schemas.microsoft.com/office/drawing/2014/main" id="{7AF52C4C-DB54-6F5B-F06D-AA63263570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38" t="4445" r="8593"/>
        <a:stretch>
          <a:fillRect/>
        </a:stretch>
      </xdr:blipFill>
      <xdr:spPr bwMode="auto">
        <a:xfrm>
          <a:off x="148165" y="87368942"/>
          <a:ext cx="1305279" cy="163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112888</xdr:colOff>
      <xdr:row>91</xdr:row>
      <xdr:rowOff>91725</xdr:rowOff>
    </xdr:from>
    <xdr:to>
      <xdr:col>1</xdr:col>
      <xdr:colOff>419</xdr:colOff>
      <xdr:row>93</xdr:row>
      <xdr:rowOff>522116</xdr:rowOff>
    </xdr:to>
    <xdr:pic>
      <xdr:nvPicPr>
        <xdr:cNvPr id="2063" name="Immagine 2062" descr="A navy blue bomber jacket with a zip front, side pockets, and a round patch on the left sleeve.">
          <a:extLst>
            <a:ext uri="{FF2B5EF4-FFF2-40B4-BE49-F238E27FC236}">
              <a16:creationId xmlns:a16="http://schemas.microsoft.com/office/drawing/2014/main" id="{110C6240-19B7-2379-69E6-6548458082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51" t="16662" r="19211" b="11889"/>
        <a:stretch>
          <a:fillRect/>
        </a:stretch>
      </xdr:blipFill>
      <xdr:spPr bwMode="auto">
        <a:xfrm>
          <a:off x="112888" y="44026669"/>
          <a:ext cx="1353323" cy="1756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76</xdr:row>
      <xdr:rowOff>1</xdr:rowOff>
    </xdr:from>
    <xdr:to>
      <xdr:col>1</xdr:col>
      <xdr:colOff>1630</xdr:colOff>
      <xdr:row>76</xdr:row>
      <xdr:rowOff>1576917</xdr:rowOff>
    </xdr:to>
    <xdr:pic>
      <xdr:nvPicPr>
        <xdr:cNvPr id="2067" name="Immagine 2066" descr="씨피 컴퍼니(C.P. COMPANY) 로고 코튼 티셔츠 12CMTS197A006203W 999">
          <a:extLst>
            <a:ext uri="{FF2B5EF4-FFF2-40B4-BE49-F238E27FC236}">
              <a16:creationId xmlns:a16="http://schemas.microsoft.com/office/drawing/2014/main" id="{1D7841DB-BCEC-4B41-B515-4B32AF18F5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21" b="12174"/>
        <a:stretch/>
      </xdr:blipFill>
      <xdr:spPr bwMode="auto">
        <a:xfrm>
          <a:off x="1" y="55125057"/>
          <a:ext cx="1457896" cy="158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</xdr:colOff>
      <xdr:row>77</xdr:row>
      <xdr:rowOff>28221</xdr:rowOff>
    </xdr:from>
    <xdr:to>
      <xdr:col>0</xdr:col>
      <xdr:colOff>1391451</xdr:colOff>
      <xdr:row>77</xdr:row>
      <xdr:rowOff>1545167</xdr:rowOff>
    </xdr:to>
    <xdr:pic>
      <xdr:nvPicPr>
        <xdr:cNvPr id="2068" name="Immagine 2067" descr="Picture of C.P. Company | T-Shirts - Short Sleeve">
          <a:extLst>
            <a:ext uri="{FF2B5EF4-FFF2-40B4-BE49-F238E27FC236}">
              <a16:creationId xmlns:a16="http://schemas.microsoft.com/office/drawing/2014/main" id="{F829F0B4-964C-47B5-A461-135959F3A8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12" b="8321"/>
        <a:stretch>
          <a:fillRect/>
        </a:stretch>
      </xdr:blipFill>
      <xdr:spPr bwMode="auto">
        <a:xfrm>
          <a:off x="63500" y="56776054"/>
          <a:ext cx="1327951" cy="1516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35278</xdr:rowOff>
    </xdr:from>
    <xdr:to>
      <xdr:col>1</xdr:col>
      <xdr:colOff>2840</xdr:colOff>
      <xdr:row>78</xdr:row>
      <xdr:rowOff>1873636</xdr:rowOff>
    </xdr:to>
    <xdr:pic>
      <xdr:nvPicPr>
        <xdr:cNvPr id="2069" name="Immagine 2068" descr="C.P. COMPANY T-SHIRT: T-shirt men C.P. Company, Green - Img 1">
          <a:extLst>
            <a:ext uri="{FF2B5EF4-FFF2-40B4-BE49-F238E27FC236}">
              <a16:creationId xmlns:a16="http://schemas.microsoft.com/office/drawing/2014/main" id="{3F6E21DE-C7DC-491C-901A-F7C8E67631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9" t="7267" r="14280" b="22989"/>
        <a:stretch/>
      </xdr:blipFill>
      <xdr:spPr bwMode="auto">
        <a:xfrm>
          <a:off x="0" y="58377667"/>
          <a:ext cx="1468632" cy="1838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49389</xdr:colOff>
      <xdr:row>79</xdr:row>
      <xdr:rowOff>0</xdr:rowOff>
    </xdr:from>
    <xdr:to>
      <xdr:col>1</xdr:col>
      <xdr:colOff>1269</xdr:colOff>
      <xdr:row>79</xdr:row>
      <xdr:rowOff>1746955</xdr:rowOff>
    </xdr:to>
    <xdr:pic>
      <xdr:nvPicPr>
        <xdr:cNvPr id="2070" name="Immagine 2069" descr="Cp Company Resiste dyed t-shirt - yellow - picture 1">
          <a:extLst>
            <a:ext uri="{FF2B5EF4-FFF2-40B4-BE49-F238E27FC236}">
              <a16:creationId xmlns:a16="http://schemas.microsoft.com/office/drawing/2014/main" id="{637D68DA-C418-4F15-BF91-55D7AF8D60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45" t="9048" r="12216" b="23095"/>
        <a:stretch/>
      </xdr:blipFill>
      <xdr:spPr bwMode="auto">
        <a:xfrm>
          <a:off x="49389" y="60240333"/>
          <a:ext cx="1389097" cy="1746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</xdr:colOff>
      <xdr:row>82</xdr:row>
      <xdr:rowOff>20729</xdr:rowOff>
    </xdr:from>
    <xdr:to>
      <xdr:col>0</xdr:col>
      <xdr:colOff>1404055</xdr:colOff>
      <xdr:row>84</xdr:row>
      <xdr:rowOff>274727</xdr:rowOff>
    </xdr:to>
    <xdr:pic>
      <xdr:nvPicPr>
        <xdr:cNvPr id="2071" name="Immagine 2070" descr="C.P. COMPANY T-SHIRT: T-shirt men C.P. Company, Pink - Img 1">
          <a:extLst>
            <a:ext uri="{FF2B5EF4-FFF2-40B4-BE49-F238E27FC236}">
              <a16:creationId xmlns:a16="http://schemas.microsoft.com/office/drawing/2014/main" id="{2878E540-9107-4C40-ACD0-604C254E40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0" t="13400" r="12855" b="25939"/>
        <a:stretch/>
      </xdr:blipFill>
      <xdr:spPr bwMode="auto">
        <a:xfrm>
          <a:off x="63500" y="62081396"/>
          <a:ext cx="1340555" cy="1612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56444</xdr:colOff>
      <xdr:row>82</xdr:row>
      <xdr:rowOff>35278</xdr:rowOff>
    </xdr:from>
    <xdr:to>
      <xdr:col>0</xdr:col>
      <xdr:colOff>1389944</xdr:colOff>
      <xdr:row>83</xdr:row>
      <xdr:rowOff>634999</xdr:rowOff>
    </xdr:to>
    <xdr:pic>
      <xdr:nvPicPr>
        <xdr:cNvPr id="2072" name="Immagine 2071">
          <a:extLst>
            <a:ext uri="{FF2B5EF4-FFF2-40B4-BE49-F238E27FC236}">
              <a16:creationId xmlns:a16="http://schemas.microsoft.com/office/drawing/2014/main" id="{623C20CA-FE56-4017-BE99-706DD0E696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5" t="4806" r="7285" b="8217"/>
        <a:stretch>
          <a:fillRect/>
        </a:stretch>
      </xdr:blipFill>
      <xdr:spPr>
        <a:xfrm>
          <a:off x="56444" y="63944500"/>
          <a:ext cx="1333500" cy="1277055"/>
        </a:xfrm>
        <a:prstGeom prst="rect">
          <a:avLst/>
        </a:prstGeom>
      </xdr:spPr>
    </xdr:pic>
    <xdr:clientData/>
  </xdr:twoCellAnchor>
  <xdr:twoCellAnchor editAs="oneCell">
    <xdr:from>
      <xdr:col>0</xdr:col>
      <xdr:colOff>35277</xdr:colOff>
      <xdr:row>84</xdr:row>
      <xdr:rowOff>26797</xdr:rowOff>
    </xdr:from>
    <xdr:to>
      <xdr:col>0</xdr:col>
      <xdr:colOff>1415344</xdr:colOff>
      <xdr:row>84</xdr:row>
      <xdr:rowOff>1313337</xdr:rowOff>
    </xdr:to>
    <xdr:pic>
      <xdr:nvPicPr>
        <xdr:cNvPr id="2073" name="Immagine 2072" descr="https://cdn.webshopapp.com/shops/41685/files/417919541/flatt-nylon-auxiliary-pocket-swim-short-grey.jpg">
          <a:extLst>
            <a:ext uri="{FF2B5EF4-FFF2-40B4-BE49-F238E27FC236}">
              <a16:creationId xmlns:a16="http://schemas.microsoft.com/office/drawing/2014/main" id="{BED1FD8C-6E76-48C4-93A3-2C89C1D69A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1" t="30854" r="8741" b="8206"/>
        <a:stretch/>
      </xdr:blipFill>
      <xdr:spPr bwMode="auto">
        <a:xfrm>
          <a:off x="35277" y="65290686"/>
          <a:ext cx="1418167" cy="128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35278</xdr:colOff>
      <xdr:row>85</xdr:row>
      <xdr:rowOff>28223</xdr:rowOff>
    </xdr:from>
    <xdr:to>
      <xdr:col>1</xdr:col>
      <xdr:colOff>3872</xdr:colOff>
      <xdr:row>85</xdr:row>
      <xdr:rowOff>1774474</xdr:rowOff>
    </xdr:to>
    <xdr:pic>
      <xdr:nvPicPr>
        <xdr:cNvPr id="2074" name="Immagine 2073" descr="C.P. COMPANY JACKET: Jacket men C.P. Company, Blue - Img 1">
          <a:extLst>
            <a:ext uri="{FF2B5EF4-FFF2-40B4-BE49-F238E27FC236}">
              <a16:creationId xmlns:a16="http://schemas.microsoft.com/office/drawing/2014/main" id="{F974BD9A-E1C4-4B10-ADF6-2923655587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8" t="8504" r="12737" b="27677"/>
        <a:stretch/>
      </xdr:blipFill>
      <xdr:spPr bwMode="auto">
        <a:xfrm>
          <a:off x="35278" y="66639723"/>
          <a:ext cx="1443911" cy="1746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28221</xdr:colOff>
      <xdr:row>86</xdr:row>
      <xdr:rowOff>35277</xdr:rowOff>
    </xdr:from>
    <xdr:to>
      <xdr:col>0</xdr:col>
      <xdr:colOff>1416660</xdr:colOff>
      <xdr:row>86</xdr:row>
      <xdr:rowOff>1575858</xdr:rowOff>
    </xdr:to>
    <xdr:pic>
      <xdr:nvPicPr>
        <xdr:cNvPr id="2075" name="Immagine 2074" descr="C.P. COMPANY JACKET: Jacket men C.P. Company, White - Img 1">
          <a:extLst>
            <a:ext uri="{FF2B5EF4-FFF2-40B4-BE49-F238E27FC236}">
              <a16:creationId xmlns:a16="http://schemas.microsoft.com/office/drawing/2014/main" id="{E8D5AA6F-65B8-4F62-91E8-A90EB46729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49" b="25052"/>
        <a:stretch/>
      </xdr:blipFill>
      <xdr:spPr bwMode="auto">
        <a:xfrm>
          <a:off x="28221" y="68460055"/>
          <a:ext cx="1445589" cy="1540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14112</xdr:colOff>
      <xdr:row>87</xdr:row>
      <xdr:rowOff>42331</xdr:rowOff>
    </xdr:from>
    <xdr:to>
      <xdr:col>0</xdr:col>
      <xdr:colOff>1417528</xdr:colOff>
      <xdr:row>87</xdr:row>
      <xdr:rowOff>1643590</xdr:rowOff>
    </xdr:to>
    <xdr:pic>
      <xdr:nvPicPr>
        <xdr:cNvPr id="2076" name="Immagine 2075" descr="https://prd.cms.thefirmshop.com/assets/0edeffd1-3165-4f27-9bc0-45d83ca61a63">
          <a:extLst>
            <a:ext uri="{FF2B5EF4-FFF2-40B4-BE49-F238E27FC236}">
              <a16:creationId xmlns:a16="http://schemas.microsoft.com/office/drawing/2014/main" id="{4969C9C5-F17A-4FAB-A744-42118DCA1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37" t="10728" r="15650" b="15120"/>
        <a:stretch/>
      </xdr:blipFill>
      <xdr:spPr bwMode="auto">
        <a:xfrm>
          <a:off x="14112" y="70096942"/>
          <a:ext cx="1431991" cy="1601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39563</xdr:rowOff>
    </xdr:from>
    <xdr:to>
      <xdr:col>0</xdr:col>
      <xdr:colOff>1415697</xdr:colOff>
      <xdr:row>88</xdr:row>
      <xdr:rowOff>1770943</xdr:rowOff>
    </xdr:to>
    <xdr:pic>
      <xdr:nvPicPr>
        <xdr:cNvPr id="2079" name="Immagine 2078">
          <a:extLst>
            <a:ext uri="{FF2B5EF4-FFF2-40B4-BE49-F238E27FC236}">
              <a16:creationId xmlns:a16="http://schemas.microsoft.com/office/drawing/2014/main" id="{C46D5860-F956-46F9-B2BA-65BB21412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56" b="4246"/>
        <a:stretch>
          <a:fillRect/>
        </a:stretch>
      </xdr:blipFill>
      <xdr:spPr>
        <a:xfrm>
          <a:off x="0" y="75181230"/>
          <a:ext cx="1425222" cy="1731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27748</xdr:rowOff>
    </xdr:from>
    <xdr:to>
      <xdr:col>0</xdr:col>
      <xdr:colOff>1415344</xdr:colOff>
      <xdr:row>90</xdr:row>
      <xdr:rowOff>795955</xdr:rowOff>
    </xdr:to>
    <xdr:pic>
      <xdr:nvPicPr>
        <xdr:cNvPr id="2080" name="Immagine 2079" descr="C.P. COMPANY GIACCA: Giacca C.P. Company in cotone, Grigio - Img 1">
          <a:extLst>
            <a:ext uri="{FF2B5EF4-FFF2-40B4-BE49-F238E27FC236}">
              <a16:creationId xmlns:a16="http://schemas.microsoft.com/office/drawing/2014/main" id="{00DF56C9-0D68-4ACB-91DC-C8C0B1367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3" t="12534" r="15276" b="29666"/>
        <a:stretch/>
      </xdr:blipFill>
      <xdr:spPr bwMode="auto">
        <a:xfrm>
          <a:off x="0" y="76982692"/>
          <a:ext cx="1453444" cy="165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42333</xdr:colOff>
      <xdr:row>72</xdr:row>
      <xdr:rowOff>42334</xdr:rowOff>
    </xdr:from>
    <xdr:to>
      <xdr:col>1</xdr:col>
      <xdr:colOff>144</xdr:colOff>
      <xdr:row>72</xdr:row>
      <xdr:rowOff>1683614</xdr:rowOff>
    </xdr:to>
    <xdr:pic>
      <xdr:nvPicPr>
        <xdr:cNvPr id="2081" name="Immagine 2080">
          <a:extLst>
            <a:ext uri="{FF2B5EF4-FFF2-40B4-BE49-F238E27FC236}">
              <a16:creationId xmlns:a16="http://schemas.microsoft.com/office/drawing/2014/main" id="{2513E595-C15C-1654-C172-C7E400554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2333" y="54433612"/>
          <a:ext cx="1414078" cy="164128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42335</xdr:colOff>
      <xdr:row>73</xdr:row>
      <xdr:rowOff>37647</xdr:rowOff>
    </xdr:from>
    <xdr:to>
      <xdr:col>0</xdr:col>
      <xdr:colOff>1411111</xdr:colOff>
      <xdr:row>73</xdr:row>
      <xdr:rowOff>1841499</xdr:rowOff>
    </xdr:to>
    <xdr:pic>
      <xdr:nvPicPr>
        <xdr:cNvPr id="2082" name="Immagine 2081" descr="C.P. COMPANY T-SHIRT: T-shirt C.P. Company in jersey di cotone con logo, Bianco - Img 1">
          <a:extLst>
            <a:ext uri="{FF2B5EF4-FFF2-40B4-BE49-F238E27FC236}">
              <a16:creationId xmlns:a16="http://schemas.microsoft.com/office/drawing/2014/main" id="{7953BA7E-BBA7-7C66-BDED-BB6C62CC1B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7670" r="15762" b="24136"/>
        <a:stretch>
          <a:fillRect/>
        </a:stretch>
      </xdr:blipFill>
      <xdr:spPr bwMode="auto">
        <a:xfrm>
          <a:off x="42335" y="56129314"/>
          <a:ext cx="1368776" cy="180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21167</xdr:colOff>
      <xdr:row>74</xdr:row>
      <xdr:rowOff>35273</xdr:rowOff>
    </xdr:from>
    <xdr:to>
      <xdr:col>1</xdr:col>
      <xdr:colOff>4057</xdr:colOff>
      <xdr:row>74</xdr:row>
      <xdr:rowOff>1952267</xdr:rowOff>
    </xdr:to>
    <xdr:pic>
      <xdr:nvPicPr>
        <xdr:cNvPr id="2084" name="Immagine 2083" descr="C.P. COMPANY Logo-print cotton T-shirt Black - MAISONDEFASHION.COM">
          <a:extLst>
            <a:ext uri="{FF2B5EF4-FFF2-40B4-BE49-F238E27FC236}">
              <a16:creationId xmlns:a16="http://schemas.microsoft.com/office/drawing/2014/main" id="{4F79D479-2180-EDD5-6C7E-BBE2C6F7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57982551"/>
          <a:ext cx="1439157" cy="1916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52916</xdr:colOff>
      <xdr:row>63</xdr:row>
      <xdr:rowOff>116417</xdr:rowOff>
    </xdr:from>
    <xdr:to>
      <xdr:col>0</xdr:col>
      <xdr:colOff>1417798</xdr:colOff>
      <xdr:row>63</xdr:row>
      <xdr:rowOff>1900767</xdr:rowOff>
    </xdr:to>
    <xdr:pic>
      <xdr:nvPicPr>
        <xdr:cNvPr id="71" name="Immagine 70" descr="Cp Company Felpa leggera con cappuccio  - immagine 1">
          <a:extLst>
            <a:ext uri="{FF2B5EF4-FFF2-40B4-BE49-F238E27FC236}">
              <a16:creationId xmlns:a16="http://schemas.microsoft.com/office/drawing/2014/main" id="{8D0BCB28-D802-ECBC-18C8-C14AC6148D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23" r="5132" b="21777"/>
        <a:stretch>
          <a:fillRect/>
        </a:stretch>
      </xdr:blipFill>
      <xdr:spPr bwMode="auto">
        <a:xfrm>
          <a:off x="52916" y="52514500"/>
          <a:ext cx="1364882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2"/>
  <sheetViews>
    <sheetView tabSelected="1"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D1" sqref="D1"/>
    </sheetView>
  </sheetViews>
  <sheetFormatPr baseColWidth="10" defaultColWidth="9.1640625" defaultRowHeight="16" x14ac:dyDescent="0.15"/>
  <cols>
    <col min="1" max="1" width="21.33203125" style="1" customWidth="1"/>
    <col min="2" max="2" width="9.1640625" style="1"/>
    <col min="3" max="3" width="21.1640625" style="1" bestFit="1" customWidth="1"/>
    <col min="4" max="4" width="27.5" style="1" bestFit="1" customWidth="1"/>
    <col min="5" max="5" width="6.33203125" style="1" bestFit="1" customWidth="1"/>
    <col min="6" max="6" width="14.33203125" style="2" bestFit="1" customWidth="1"/>
    <col min="7" max="7" width="18.5" style="3" bestFit="1" customWidth="1"/>
    <col min="8" max="8" width="11.1640625" style="1" bestFit="1" customWidth="1"/>
    <col min="9" max="9" width="9.33203125" style="1" customWidth="1"/>
    <col min="10" max="10" width="18" style="2" bestFit="1" customWidth="1"/>
    <col min="11" max="11" width="5.1640625" style="1" bestFit="1" customWidth="1"/>
    <col min="12" max="12" width="5.1640625" style="1" customWidth="1"/>
    <col min="13" max="13" width="5.1640625" style="2" customWidth="1"/>
    <col min="14" max="27" width="5.1640625" style="1" customWidth="1"/>
    <col min="28" max="28" width="11.6640625" style="27" bestFit="1" customWidth="1"/>
    <col min="29" max="29" width="12.6640625" style="27" bestFit="1" customWidth="1"/>
    <col min="30" max="31" width="13" style="27" customWidth="1"/>
    <col min="32" max="33" width="13" style="30" customWidth="1"/>
    <col min="34" max="16384" width="9.1640625" style="1"/>
  </cols>
  <sheetData>
    <row r="1" spans="1:33" x14ac:dyDescent="0.15">
      <c r="A1" s="20" t="s">
        <v>214</v>
      </c>
      <c r="B1" s="21"/>
      <c r="C1" s="22"/>
    </row>
    <row r="2" spans="1:33" x14ac:dyDescent="0.15">
      <c r="A2" s="23" t="s">
        <v>215</v>
      </c>
      <c r="B2" s="23"/>
      <c r="C2" s="23"/>
    </row>
    <row r="3" spans="1:33" x14ac:dyDescent="0.15">
      <c r="A3" s="23" t="s">
        <v>216</v>
      </c>
      <c r="B3" s="23"/>
      <c r="C3" s="23"/>
    </row>
    <row r="4" spans="1:33" x14ac:dyDescent="0.15">
      <c r="A4" s="23" t="s">
        <v>217</v>
      </c>
      <c r="B4" s="23"/>
      <c r="C4" s="23"/>
    </row>
    <row r="5" spans="1:33" x14ac:dyDescent="0.15">
      <c r="A5" s="23" t="s">
        <v>218</v>
      </c>
      <c r="B5" s="23"/>
      <c r="C5" s="23"/>
    </row>
    <row r="6" spans="1:33" x14ac:dyDescent="0.15">
      <c r="A6" s="23" t="s">
        <v>219</v>
      </c>
      <c r="B6" s="23"/>
      <c r="C6" s="23"/>
    </row>
    <row r="7" spans="1:33" x14ac:dyDescent="0.15">
      <c r="A7" s="23" t="s">
        <v>220</v>
      </c>
      <c r="B7" s="23"/>
      <c r="C7" s="23"/>
    </row>
    <row r="8" spans="1:33" x14ac:dyDescent="0.15">
      <c r="A8" s="23" t="s">
        <v>221</v>
      </c>
      <c r="B8" s="23"/>
      <c r="C8" s="23"/>
    </row>
    <row r="9" spans="1:33" x14ac:dyDescent="0.15">
      <c r="A9" s="23" t="s">
        <v>222</v>
      </c>
      <c r="B9" s="23"/>
      <c r="C9" s="23"/>
    </row>
    <row r="10" spans="1:33" x14ac:dyDescent="0.15">
      <c r="A10" s="24" t="s">
        <v>223</v>
      </c>
      <c r="B10" s="25"/>
      <c r="C10" s="26"/>
    </row>
    <row r="11" spans="1:33" x14ac:dyDescent="0.15">
      <c r="A11" s="24" t="s">
        <v>224</v>
      </c>
      <c r="B11" s="25"/>
      <c r="C11" s="26"/>
    </row>
    <row r="12" spans="1:33" x14ac:dyDescent="0.15">
      <c r="A12" s="24" t="s">
        <v>225</v>
      </c>
      <c r="B12" s="25"/>
      <c r="C12" s="26"/>
    </row>
    <row r="13" spans="1:33" x14ac:dyDescent="0.15">
      <c r="K13" s="4"/>
    </row>
    <row r="14" spans="1:33" s="5" customFormat="1" ht="51" x14ac:dyDescent="0.15">
      <c r="A14" s="17" t="s">
        <v>227</v>
      </c>
      <c r="B14" s="17" t="s">
        <v>0</v>
      </c>
      <c r="C14" s="17" t="s">
        <v>1</v>
      </c>
      <c r="D14" s="17" t="s">
        <v>3</v>
      </c>
      <c r="E14" s="17" t="s">
        <v>2</v>
      </c>
      <c r="F14" s="18" t="s">
        <v>7</v>
      </c>
      <c r="G14" s="19" t="s">
        <v>8</v>
      </c>
      <c r="H14" s="17" t="s">
        <v>4</v>
      </c>
      <c r="I14" s="17" t="s">
        <v>5</v>
      </c>
      <c r="J14" s="18" t="s">
        <v>6</v>
      </c>
      <c r="K14" s="17" t="s">
        <v>228</v>
      </c>
      <c r="L14" s="17" t="s">
        <v>10</v>
      </c>
      <c r="M14" s="18" t="s">
        <v>79</v>
      </c>
      <c r="N14" s="17" t="s">
        <v>76</v>
      </c>
      <c r="O14" s="17" t="s">
        <v>80</v>
      </c>
      <c r="P14" s="17" t="s">
        <v>75</v>
      </c>
      <c r="Q14" s="17" t="s">
        <v>72</v>
      </c>
      <c r="R14" s="17" t="s">
        <v>69</v>
      </c>
      <c r="S14" s="17" t="s">
        <v>74</v>
      </c>
      <c r="T14" s="17" t="s">
        <v>85</v>
      </c>
      <c r="U14" s="17" t="s">
        <v>105</v>
      </c>
      <c r="V14" s="17" t="s">
        <v>119</v>
      </c>
      <c r="W14" s="17" t="s">
        <v>125</v>
      </c>
      <c r="X14" s="17" t="s">
        <v>64</v>
      </c>
      <c r="Y14" s="17" t="s">
        <v>104</v>
      </c>
      <c r="Z14" s="17" t="s">
        <v>123</v>
      </c>
      <c r="AA14" s="17" t="s">
        <v>137</v>
      </c>
      <c r="AB14" s="28" t="s">
        <v>206</v>
      </c>
      <c r="AC14" s="28" t="s">
        <v>226</v>
      </c>
      <c r="AD14" s="28" t="s">
        <v>210</v>
      </c>
      <c r="AE14" s="28" t="s">
        <v>211</v>
      </c>
      <c r="AF14" s="32" t="s">
        <v>212</v>
      </c>
      <c r="AG14" s="32" t="s">
        <v>213</v>
      </c>
    </row>
    <row r="15" spans="1:33" ht="26" customHeight="1" x14ac:dyDescent="0.15">
      <c r="A15" s="6"/>
      <c r="B15" s="7" t="s">
        <v>56</v>
      </c>
      <c r="C15" s="7" t="s">
        <v>77</v>
      </c>
      <c r="D15" s="7" t="s">
        <v>26</v>
      </c>
      <c r="E15" s="7" t="s">
        <v>18</v>
      </c>
      <c r="F15" s="8" t="s">
        <v>22</v>
      </c>
      <c r="G15" s="9" t="s">
        <v>14</v>
      </c>
      <c r="H15" s="7" t="s">
        <v>27</v>
      </c>
      <c r="I15" s="7" t="s">
        <v>20</v>
      </c>
      <c r="J15" s="8" t="s">
        <v>78</v>
      </c>
      <c r="K15" s="10">
        <f>SUM(L15:AA15)</f>
        <v>1</v>
      </c>
      <c r="L15" s="11"/>
      <c r="M15" s="10"/>
      <c r="N15" s="11"/>
      <c r="O15" s="11"/>
      <c r="P15" s="11"/>
      <c r="Q15" s="11">
        <v>1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29">
        <v>64</v>
      </c>
      <c r="AC15" s="29">
        <f>SUM(AB15*K15)</f>
        <v>64</v>
      </c>
      <c r="AD15" s="29">
        <f>SUM(AB15*0.675)</f>
        <v>43.2</v>
      </c>
      <c r="AE15" s="29">
        <f>SUM(AD15*K15)</f>
        <v>43.2</v>
      </c>
      <c r="AF15" s="31">
        <f>SUM(AD15/1.12)</f>
        <v>38.571428571428569</v>
      </c>
      <c r="AG15" s="31">
        <f>SUM(AF15*K15)</f>
        <v>38.571428571428569</v>
      </c>
    </row>
    <row r="16" spans="1:33" ht="26" customHeight="1" x14ac:dyDescent="0.15">
      <c r="A16" s="6"/>
      <c r="B16" s="7" t="s">
        <v>56</v>
      </c>
      <c r="C16" s="7" t="s">
        <v>77</v>
      </c>
      <c r="D16" s="7" t="s">
        <v>26</v>
      </c>
      <c r="E16" s="7" t="s">
        <v>15</v>
      </c>
      <c r="F16" s="8" t="s">
        <v>16</v>
      </c>
      <c r="G16" s="9" t="s">
        <v>14</v>
      </c>
      <c r="H16" s="7" t="s">
        <v>27</v>
      </c>
      <c r="I16" s="7" t="s">
        <v>20</v>
      </c>
      <c r="J16" s="8" t="s">
        <v>78</v>
      </c>
      <c r="K16" s="10">
        <f t="shared" ref="K16:K77" si="0">SUM(L16:AA16)</f>
        <v>1</v>
      </c>
      <c r="L16" s="11"/>
      <c r="M16" s="10"/>
      <c r="N16" s="11"/>
      <c r="O16" s="11"/>
      <c r="P16" s="11">
        <v>1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29">
        <v>64</v>
      </c>
      <c r="AC16" s="29">
        <f t="shared" ref="AC16:AC79" si="1">SUM(AB16*K16)</f>
        <v>64</v>
      </c>
      <c r="AD16" s="29">
        <f>SUM(AB16*0.675)</f>
        <v>43.2</v>
      </c>
      <c r="AE16" s="29">
        <f>SUM(AD16*K16)</f>
        <v>43.2</v>
      </c>
      <c r="AF16" s="31">
        <f>SUM(AD16/1.12)</f>
        <v>38.571428571428569</v>
      </c>
      <c r="AG16" s="31">
        <f>SUM(AF16*K16)</f>
        <v>38.571428571428569</v>
      </c>
    </row>
    <row r="17" spans="1:33" ht="26" customHeight="1" x14ac:dyDescent="0.15">
      <c r="A17" s="6"/>
      <c r="B17" s="7" t="s">
        <v>56</v>
      </c>
      <c r="C17" s="7" t="s">
        <v>77</v>
      </c>
      <c r="D17" s="7" t="s">
        <v>26</v>
      </c>
      <c r="E17" s="7" t="s">
        <v>28</v>
      </c>
      <c r="F17" s="8" t="s">
        <v>29</v>
      </c>
      <c r="G17" s="9" t="s">
        <v>14</v>
      </c>
      <c r="H17" s="7" t="s">
        <v>27</v>
      </c>
      <c r="I17" s="7" t="s">
        <v>20</v>
      </c>
      <c r="J17" s="8" t="s">
        <v>78</v>
      </c>
      <c r="K17" s="10">
        <f t="shared" si="0"/>
        <v>3</v>
      </c>
      <c r="L17" s="11"/>
      <c r="M17" s="10">
        <v>1</v>
      </c>
      <c r="N17" s="11">
        <v>1</v>
      </c>
      <c r="O17" s="11">
        <v>1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29">
        <v>64</v>
      </c>
      <c r="AC17" s="29">
        <f t="shared" si="1"/>
        <v>192</v>
      </c>
      <c r="AD17" s="29">
        <f>SUM(AB17*0.675)</f>
        <v>43.2</v>
      </c>
      <c r="AE17" s="29">
        <f>SUM(AD17*K17)</f>
        <v>129.60000000000002</v>
      </c>
      <c r="AF17" s="31">
        <f>SUM(AD17/1.12)</f>
        <v>38.571428571428569</v>
      </c>
      <c r="AG17" s="31">
        <f>SUM(AF17*K17)</f>
        <v>115.71428571428571</v>
      </c>
    </row>
    <row r="18" spans="1:33" ht="26" customHeight="1" x14ac:dyDescent="0.15">
      <c r="A18" s="6"/>
      <c r="B18" s="7" t="s">
        <v>56</v>
      </c>
      <c r="C18" s="7" t="s">
        <v>77</v>
      </c>
      <c r="D18" s="7" t="s">
        <v>26</v>
      </c>
      <c r="E18" s="7" t="s">
        <v>61</v>
      </c>
      <c r="F18" s="8" t="s">
        <v>62</v>
      </c>
      <c r="G18" s="9" t="s">
        <v>14</v>
      </c>
      <c r="H18" s="7" t="s">
        <v>27</v>
      </c>
      <c r="I18" s="7" t="s">
        <v>20</v>
      </c>
      <c r="J18" s="8" t="s">
        <v>78</v>
      </c>
      <c r="K18" s="10">
        <f t="shared" si="0"/>
        <v>4</v>
      </c>
      <c r="L18" s="11"/>
      <c r="M18" s="10">
        <v>1</v>
      </c>
      <c r="N18" s="11"/>
      <c r="O18" s="11">
        <v>1</v>
      </c>
      <c r="P18" s="11">
        <v>1</v>
      </c>
      <c r="Q18" s="11">
        <v>1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29">
        <v>64</v>
      </c>
      <c r="AC18" s="29">
        <f t="shared" si="1"/>
        <v>256</v>
      </c>
      <c r="AD18" s="29">
        <f>SUM(AB18*0.675)</f>
        <v>43.2</v>
      </c>
      <c r="AE18" s="29">
        <f>SUM(AD18*K18)</f>
        <v>172.8</v>
      </c>
      <c r="AF18" s="31">
        <f>SUM(AD18/1.12)</f>
        <v>38.571428571428569</v>
      </c>
      <c r="AG18" s="31">
        <f>SUM(AF18*K18)</f>
        <v>154.28571428571428</v>
      </c>
    </row>
    <row r="19" spans="1:33" ht="110.5" customHeight="1" x14ac:dyDescent="0.15">
      <c r="A19" s="12"/>
      <c r="B19" s="7" t="s">
        <v>56</v>
      </c>
      <c r="C19" s="7" t="s">
        <v>81</v>
      </c>
      <c r="D19" s="7" t="s">
        <v>26</v>
      </c>
      <c r="E19" s="7" t="s">
        <v>18</v>
      </c>
      <c r="F19" s="8" t="s">
        <v>22</v>
      </c>
      <c r="G19" s="9" t="s">
        <v>14</v>
      </c>
      <c r="H19" s="7" t="s">
        <v>27</v>
      </c>
      <c r="I19" s="7" t="s">
        <v>11</v>
      </c>
      <c r="J19" s="8" t="s">
        <v>78</v>
      </c>
      <c r="K19" s="10">
        <f t="shared" si="0"/>
        <v>1</v>
      </c>
      <c r="L19" s="11"/>
      <c r="M19" s="10"/>
      <c r="N19" s="11"/>
      <c r="O19" s="11">
        <v>1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29">
        <v>66</v>
      </c>
      <c r="AC19" s="29">
        <f t="shared" si="1"/>
        <v>66</v>
      </c>
      <c r="AD19" s="29">
        <f>SUM(AB19*0.675)</f>
        <v>44.550000000000004</v>
      </c>
      <c r="AE19" s="29">
        <f>SUM(AD19*K19)</f>
        <v>44.550000000000004</v>
      </c>
      <c r="AF19" s="31">
        <f>SUM(AD19/1.12)</f>
        <v>39.776785714285715</v>
      </c>
      <c r="AG19" s="31">
        <f>SUM(AF19*K19)</f>
        <v>39.776785714285715</v>
      </c>
    </row>
    <row r="20" spans="1:33" ht="60" customHeight="1" x14ac:dyDescent="0.15">
      <c r="A20" s="13"/>
      <c r="B20" s="7" t="s">
        <v>56</v>
      </c>
      <c r="C20" s="7" t="s">
        <v>82</v>
      </c>
      <c r="D20" s="7" t="s">
        <v>26</v>
      </c>
      <c r="E20" s="7" t="s">
        <v>15</v>
      </c>
      <c r="F20" s="8" t="s">
        <v>16</v>
      </c>
      <c r="G20" s="9" t="s">
        <v>14</v>
      </c>
      <c r="H20" s="7" t="s">
        <v>27</v>
      </c>
      <c r="I20" s="7" t="s">
        <v>20</v>
      </c>
      <c r="J20" s="8" t="s">
        <v>78</v>
      </c>
      <c r="K20" s="10">
        <f t="shared" si="0"/>
        <v>1</v>
      </c>
      <c r="L20" s="11"/>
      <c r="M20" s="10">
        <v>1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29">
        <v>79</v>
      </c>
      <c r="AC20" s="29">
        <f t="shared" si="1"/>
        <v>79</v>
      </c>
      <c r="AD20" s="29">
        <f>SUM(AB20*0.675)</f>
        <v>53.325000000000003</v>
      </c>
      <c r="AE20" s="29">
        <f>SUM(AD20*K20)</f>
        <v>53.325000000000003</v>
      </c>
      <c r="AF20" s="31">
        <f>SUM(AD20/1.12)</f>
        <v>47.611607142857139</v>
      </c>
      <c r="AG20" s="31">
        <f>SUM(AF20*K20)</f>
        <v>47.611607142857139</v>
      </c>
    </row>
    <row r="21" spans="1:33" ht="60" customHeight="1" x14ac:dyDescent="0.15">
      <c r="A21" s="13"/>
      <c r="B21" s="7" t="s">
        <v>56</v>
      </c>
      <c r="C21" s="7" t="s">
        <v>82</v>
      </c>
      <c r="D21" s="7" t="s">
        <v>26</v>
      </c>
      <c r="E21" s="7" t="s">
        <v>28</v>
      </c>
      <c r="F21" s="8" t="s">
        <v>29</v>
      </c>
      <c r="G21" s="9" t="s">
        <v>14</v>
      </c>
      <c r="H21" s="7" t="s">
        <v>27</v>
      </c>
      <c r="I21" s="7" t="s">
        <v>20</v>
      </c>
      <c r="J21" s="8" t="s">
        <v>78</v>
      </c>
      <c r="K21" s="10">
        <f t="shared" si="0"/>
        <v>1</v>
      </c>
      <c r="L21" s="11"/>
      <c r="M21" s="10">
        <v>1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29">
        <v>79</v>
      </c>
      <c r="AC21" s="29">
        <f t="shared" si="1"/>
        <v>79</v>
      </c>
      <c r="AD21" s="29">
        <f>SUM(AB21*0.675)</f>
        <v>53.325000000000003</v>
      </c>
      <c r="AE21" s="29">
        <f>SUM(AD21*K21)</f>
        <v>53.325000000000003</v>
      </c>
      <c r="AF21" s="31">
        <f>SUM(AD21/1.12)</f>
        <v>47.611607142857139</v>
      </c>
      <c r="AG21" s="31">
        <f>SUM(AF21*K21)</f>
        <v>47.611607142857139</v>
      </c>
    </row>
    <row r="22" spans="1:33" ht="104.5" customHeight="1" x14ac:dyDescent="0.15">
      <c r="A22" s="12"/>
      <c r="B22" s="7" t="s">
        <v>56</v>
      </c>
      <c r="C22" s="7" t="s">
        <v>83</v>
      </c>
      <c r="D22" s="7" t="s">
        <v>26</v>
      </c>
      <c r="E22" s="7" t="s">
        <v>15</v>
      </c>
      <c r="F22" s="8" t="s">
        <v>16</v>
      </c>
      <c r="G22" s="9" t="s">
        <v>14</v>
      </c>
      <c r="H22" s="7" t="s">
        <v>27</v>
      </c>
      <c r="I22" s="7" t="s">
        <v>20</v>
      </c>
      <c r="J22" s="8" t="s">
        <v>78</v>
      </c>
      <c r="K22" s="10">
        <f t="shared" si="0"/>
        <v>1</v>
      </c>
      <c r="L22" s="11"/>
      <c r="M22" s="10"/>
      <c r="N22" s="11"/>
      <c r="O22" s="11"/>
      <c r="P22" s="11"/>
      <c r="Q22" s="11"/>
      <c r="R22" s="11">
        <v>1</v>
      </c>
      <c r="S22" s="11"/>
      <c r="T22" s="11"/>
      <c r="U22" s="11"/>
      <c r="V22" s="11"/>
      <c r="W22" s="11"/>
      <c r="X22" s="11"/>
      <c r="Y22" s="11"/>
      <c r="Z22" s="11"/>
      <c r="AA22" s="11"/>
      <c r="AB22" s="29">
        <v>83</v>
      </c>
      <c r="AC22" s="29">
        <f t="shared" si="1"/>
        <v>83</v>
      </c>
      <c r="AD22" s="29">
        <f>SUM(AB22*0.675)</f>
        <v>56.025000000000006</v>
      </c>
      <c r="AE22" s="29">
        <f>SUM(AD22*K22)</f>
        <v>56.025000000000006</v>
      </c>
      <c r="AF22" s="31">
        <f>SUM(AD22/1.12)</f>
        <v>50.022321428571431</v>
      </c>
      <c r="AG22" s="31">
        <f>SUM(AF22*K22)</f>
        <v>50.022321428571431</v>
      </c>
    </row>
    <row r="23" spans="1:33" ht="17" x14ac:dyDescent="0.15">
      <c r="A23" s="7"/>
      <c r="B23" s="7" t="s">
        <v>56</v>
      </c>
      <c r="C23" s="7" t="s">
        <v>89</v>
      </c>
      <c r="D23" s="7" t="s">
        <v>88</v>
      </c>
      <c r="E23" s="7" t="s">
        <v>63</v>
      </c>
      <c r="F23" s="8" t="s">
        <v>66</v>
      </c>
      <c r="G23" s="9" t="s">
        <v>41</v>
      </c>
      <c r="H23" s="7" t="s">
        <v>35</v>
      </c>
      <c r="I23" s="7" t="s">
        <v>11</v>
      </c>
      <c r="J23" s="8" t="s">
        <v>78</v>
      </c>
      <c r="K23" s="10">
        <f t="shared" si="0"/>
        <v>1</v>
      </c>
      <c r="L23" s="11"/>
      <c r="M23" s="10"/>
      <c r="N23" s="11"/>
      <c r="O23" s="11"/>
      <c r="P23" s="11"/>
      <c r="Q23" s="11">
        <v>1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29">
        <v>262</v>
      </c>
      <c r="AC23" s="29">
        <f t="shared" si="1"/>
        <v>262</v>
      </c>
      <c r="AD23" s="29">
        <f>SUM(AB23*0.675)</f>
        <v>176.85000000000002</v>
      </c>
      <c r="AE23" s="29">
        <f>SUM(AD23*K23)</f>
        <v>176.85000000000002</v>
      </c>
      <c r="AF23" s="31">
        <f>SUM(AD23/1.12)</f>
        <v>157.90178571428572</v>
      </c>
      <c r="AG23" s="31">
        <f>SUM(AF23*K23)</f>
        <v>157.90178571428572</v>
      </c>
    </row>
    <row r="24" spans="1:33" ht="167.5" customHeight="1" x14ac:dyDescent="0.15">
      <c r="A24" s="12"/>
      <c r="B24" s="7" t="s">
        <v>56</v>
      </c>
      <c r="C24" s="7" t="s">
        <v>90</v>
      </c>
      <c r="D24" s="7" t="s">
        <v>42</v>
      </c>
      <c r="E24" s="7" t="s">
        <v>18</v>
      </c>
      <c r="F24" s="8" t="s">
        <v>22</v>
      </c>
      <c r="G24" s="9" t="s">
        <v>14</v>
      </c>
      <c r="H24" s="7" t="s">
        <v>35</v>
      </c>
      <c r="I24" s="7" t="s">
        <v>11</v>
      </c>
      <c r="J24" s="8" t="s">
        <v>12</v>
      </c>
      <c r="K24" s="10">
        <f t="shared" si="0"/>
        <v>1</v>
      </c>
      <c r="L24" s="11"/>
      <c r="M24" s="10"/>
      <c r="N24" s="11"/>
      <c r="O24" s="11"/>
      <c r="P24" s="11"/>
      <c r="Q24" s="11"/>
      <c r="R24" s="11"/>
      <c r="S24" s="11">
        <v>1</v>
      </c>
      <c r="T24" s="11"/>
      <c r="U24" s="11"/>
      <c r="V24" s="11"/>
      <c r="W24" s="11"/>
      <c r="X24" s="11"/>
      <c r="Y24" s="11"/>
      <c r="Z24" s="11"/>
      <c r="AA24" s="11"/>
      <c r="AB24" s="29">
        <v>345</v>
      </c>
      <c r="AC24" s="29">
        <f t="shared" si="1"/>
        <v>345</v>
      </c>
      <c r="AD24" s="29">
        <f>SUM(AB24*0.675)</f>
        <v>232.87500000000003</v>
      </c>
      <c r="AE24" s="29">
        <f>SUM(AD24*K24)</f>
        <v>232.87500000000003</v>
      </c>
      <c r="AF24" s="31">
        <f>SUM(AD24/1.12)</f>
        <v>207.92410714285714</v>
      </c>
      <c r="AG24" s="31">
        <f>SUM(AF24*K24)</f>
        <v>207.92410714285714</v>
      </c>
    </row>
    <row r="25" spans="1:33" ht="147" customHeight="1" x14ac:dyDescent="0.15">
      <c r="A25" s="12"/>
      <c r="B25" s="7" t="s">
        <v>56</v>
      </c>
      <c r="C25" s="7" t="s">
        <v>91</v>
      </c>
      <c r="D25" s="7" t="s">
        <v>34</v>
      </c>
      <c r="E25" s="7" t="s">
        <v>57</v>
      </c>
      <c r="F25" s="8" t="s">
        <v>60</v>
      </c>
      <c r="G25" s="9" t="s">
        <v>14</v>
      </c>
      <c r="H25" s="7" t="s">
        <v>35</v>
      </c>
      <c r="I25" s="7" t="s">
        <v>11</v>
      </c>
      <c r="J25" s="8" t="s">
        <v>12</v>
      </c>
      <c r="K25" s="10">
        <f t="shared" si="0"/>
        <v>1</v>
      </c>
      <c r="L25" s="11"/>
      <c r="M25" s="10"/>
      <c r="N25" s="11"/>
      <c r="O25" s="11"/>
      <c r="P25" s="11"/>
      <c r="Q25" s="11">
        <v>1</v>
      </c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29">
        <v>190</v>
      </c>
      <c r="AC25" s="29">
        <f t="shared" si="1"/>
        <v>190</v>
      </c>
      <c r="AD25" s="29">
        <f>SUM(AB25*0.675)</f>
        <v>128.25</v>
      </c>
      <c r="AE25" s="29">
        <f>SUM(AD25*K25)</f>
        <v>128.25</v>
      </c>
      <c r="AF25" s="31">
        <f>SUM(AD25/1.12)</f>
        <v>114.50892857142856</v>
      </c>
      <c r="AG25" s="31">
        <f>SUM(AF25*K25)</f>
        <v>114.50892857142856</v>
      </c>
    </row>
    <row r="26" spans="1:33" ht="77.5" customHeight="1" x14ac:dyDescent="0.15">
      <c r="A26" s="13"/>
      <c r="B26" s="7" t="s">
        <v>56</v>
      </c>
      <c r="C26" s="7" t="s">
        <v>92</v>
      </c>
      <c r="D26" s="7" t="s">
        <v>34</v>
      </c>
      <c r="E26" s="7" t="s">
        <v>63</v>
      </c>
      <c r="F26" s="8" t="s">
        <v>66</v>
      </c>
      <c r="G26" s="9" t="s">
        <v>93</v>
      </c>
      <c r="H26" s="7" t="s">
        <v>35</v>
      </c>
      <c r="I26" s="7" t="s">
        <v>20</v>
      </c>
      <c r="J26" s="8" t="s">
        <v>65</v>
      </c>
      <c r="K26" s="10">
        <f t="shared" si="0"/>
        <v>1</v>
      </c>
      <c r="L26" s="11"/>
      <c r="M26" s="10"/>
      <c r="N26" s="11"/>
      <c r="O26" s="11">
        <v>1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29">
        <v>322</v>
      </c>
      <c r="AC26" s="29">
        <f t="shared" si="1"/>
        <v>322</v>
      </c>
      <c r="AD26" s="29">
        <f>SUM(AB26*0.675)</f>
        <v>217.35000000000002</v>
      </c>
      <c r="AE26" s="29">
        <f>SUM(AD26*K26)</f>
        <v>217.35000000000002</v>
      </c>
      <c r="AF26" s="31">
        <f>SUM(AD26/1.12)</f>
        <v>194.0625</v>
      </c>
      <c r="AG26" s="31">
        <f>SUM(AF26*K26)</f>
        <v>194.0625</v>
      </c>
    </row>
    <row r="27" spans="1:33" ht="77.5" customHeight="1" x14ac:dyDescent="0.15">
      <c r="A27" s="13"/>
      <c r="B27" s="7" t="s">
        <v>56</v>
      </c>
      <c r="C27" s="7" t="s">
        <v>92</v>
      </c>
      <c r="D27" s="7" t="s">
        <v>34</v>
      </c>
      <c r="E27" s="7" t="s">
        <v>32</v>
      </c>
      <c r="F27" s="8" t="s">
        <v>33</v>
      </c>
      <c r="G27" s="9" t="s">
        <v>93</v>
      </c>
      <c r="H27" s="7" t="s">
        <v>35</v>
      </c>
      <c r="I27" s="7" t="s">
        <v>20</v>
      </c>
      <c r="J27" s="8" t="s">
        <v>65</v>
      </c>
      <c r="K27" s="10">
        <f t="shared" si="0"/>
        <v>1</v>
      </c>
      <c r="L27" s="11"/>
      <c r="M27" s="10"/>
      <c r="N27" s="11"/>
      <c r="O27" s="11"/>
      <c r="P27" s="11"/>
      <c r="Q27" s="11">
        <v>1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29">
        <v>322</v>
      </c>
      <c r="AC27" s="29">
        <f t="shared" si="1"/>
        <v>322</v>
      </c>
      <c r="AD27" s="29">
        <f>SUM(AB27*0.675)</f>
        <v>217.35000000000002</v>
      </c>
      <c r="AE27" s="29">
        <f>SUM(AD27*K27)</f>
        <v>217.35000000000002</v>
      </c>
      <c r="AF27" s="31">
        <f>SUM(AD27/1.12)</f>
        <v>194.0625</v>
      </c>
      <c r="AG27" s="31">
        <f>SUM(AF27*K27)</f>
        <v>194.0625</v>
      </c>
    </row>
    <row r="28" spans="1:33" ht="34" x14ac:dyDescent="0.15">
      <c r="A28" s="7"/>
      <c r="B28" s="7" t="s">
        <v>56</v>
      </c>
      <c r="C28" s="7" t="s">
        <v>94</v>
      </c>
      <c r="D28" s="7" t="s">
        <v>42</v>
      </c>
      <c r="E28" s="7" t="s">
        <v>95</v>
      </c>
      <c r="F28" s="8" t="s">
        <v>96</v>
      </c>
      <c r="G28" s="9" t="s">
        <v>97</v>
      </c>
      <c r="H28" s="7" t="s">
        <v>35</v>
      </c>
      <c r="I28" s="7" t="s">
        <v>20</v>
      </c>
      <c r="J28" s="8" t="s">
        <v>78</v>
      </c>
      <c r="K28" s="10">
        <f t="shared" si="0"/>
        <v>1</v>
      </c>
      <c r="L28" s="11"/>
      <c r="M28" s="10"/>
      <c r="N28" s="11"/>
      <c r="O28" s="11"/>
      <c r="P28" s="11"/>
      <c r="Q28" s="11">
        <v>1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29">
        <v>322</v>
      </c>
      <c r="AC28" s="29">
        <f t="shared" si="1"/>
        <v>322</v>
      </c>
      <c r="AD28" s="29">
        <f>SUM(AB28*0.675)</f>
        <v>217.35000000000002</v>
      </c>
      <c r="AE28" s="29">
        <f>SUM(AD28*K28)</f>
        <v>217.35000000000002</v>
      </c>
      <c r="AF28" s="31">
        <f>SUM(AD28/1.12)</f>
        <v>194.0625</v>
      </c>
      <c r="AG28" s="31">
        <f>SUM(AF28*K28)</f>
        <v>194.0625</v>
      </c>
    </row>
    <row r="29" spans="1:33" ht="140" customHeight="1" x14ac:dyDescent="0.15">
      <c r="A29" s="7"/>
      <c r="B29" s="7" t="s">
        <v>56</v>
      </c>
      <c r="C29" s="7" t="s">
        <v>98</v>
      </c>
      <c r="D29" s="7" t="s">
        <v>42</v>
      </c>
      <c r="E29" s="7" t="s">
        <v>67</v>
      </c>
      <c r="F29" s="8" t="s">
        <v>68</v>
      </c>
      <c r="G29" s="9" t="s">
        <v>31</v>
      </c>
      <c r="H29" s="7" t="s">
        <v>35</v>
      </c>
      <c r="I29" s="7" t="s">
        <v>11</v>
      </c>
      <c r="J29" s="8" t="s">
        <v>65</v>
      </c>
      <c r="K29" s="10">
        <f t="shared" si="0"/>
        <v>1</v>
      </c>
      <c r="L29" s="11"/>
      <c r="M29" s="10"/>
      <c r="N29" s="11"/>
      <c r="O29" s="11"/>
      <c r="P29" s="11"/>
      <c r="Q29" s="11">
        <v>1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29">
        <v>248</v>
      </c>
      <c r="AC29" s="29">
        <f t="shared" si="1"/>
        <v>248</v>
      </c>
      <c r="AD29" s="29">
        <f>SUM(AB29*0.675)</f>
        <v>167.4</v>
      </c>
      <c r="AE29" s="29">
        <f>SUM(AD29*K29)</f>
        <v>167.4</v>
      </c>
      <c r="AF29" s="31">
        <f>SUM(AD29/1.12)</f>
        <v>149.46428571428569</v>
      </c>
      <c r="AG29" s="31">
        <f>SUM(AF29*K29)</f>
        <v>149.46428571428569</v>
      </c>
    </row>
    <row r="30" spans="1:33" ht="81" customHeight="1" x14ac:dyDescent="0.15">
      <c r="A30" s="6"/>
      <c r="B30" s="7" t="s">
        <v>56</v>
      </c>
      <c r="C30" s="7" t="s">
        <v>99</v>
      </c>
      <c r="D30" s="7" t="s">
        <v>42</v>
      </c>
      <c r="E30" s="7" t="s">
        <v>67</v>
      </c>
      <c r="F30" s="8" t="s">
        <v>68</v>
      </c>
      <c r="G30" s="9" t="s">
        <v>41</v>
      </c>
      <c r="H30" s="7" t="s">
        <v>35</v>
      </c>
      <c r="I30" s="7" t="s">
        <v>11</v>
      </c>
      <c r="J30" s="8" t="s">
        <v>65</v>
      </c>
      <c r="K30" s="10">
        <f t="shared" si="0"/>
        <v>1</v>
      </c>
      <c r="L30" s="11"/>
      <c r="M30" s="10"/>
      <c r="N30" s="11"/>
      <c r="O30" s="11"/>
      <c r="P30" s="11"/>
      <c r="Q30" s="11"/>
      <c r="R30" s="11">
        <v>1</v>
      </c>
      <c r="S30" s="11"/>
      <c r="T30" s="11"/>
      <c r="U30" s="11"/>
      <c r="V30" s="11"/>
      <c r="W30" s="11"/>
      <c r="X30" s="11"/>
      <c r="Y30" s="11"/>
      <c r="Z30" s="11"/>
      <c r="AA30" s="11"/>
      <c r="AB30" s="29">
        <v>456</v>
      </c>
      <c r="AC30" s="29">
        <f t="shared" si="1"/>
        <v>456</v>
      </c>
      <c r="AD30" s="29">
        <f>SUM(AB30*0.675)</f>
        <v>307.8</v>
      </c>
      <c r="AE30" s="29">
        <f>SUM(AD30*K30)</f>
        <v>307.8</v>
      </c>
      <c r="AF30" s="31">
        <f>SUM(AD30/1.12)</f>
        <v>274.82142857142856</v>
      </c>
      <c r="AG30" s="31">
        <f>SUM(AF30*K30)</f>
        <v>274.82142857142856</v>
      </c>
    </row>
    <row r="31" spans="1:33" ht="81" customHeight="1" x14ac:dyDescent="0.15">
      <c r="A31" s="6"/>
      <c r="B31" s="7" t="s">
        <v>56</v>
      </c>
      <c r="C31" s="7" t="s">
        <v>99</v>
      </c>
      <c r="D31" s="7" t="s">
        <v>42</v>
      </c>
      <c r="E31" s="7" t="s">
        <v>61</v>
      </c>
      <c r="F31" s="8" t="s">
        <v>62</v>
      </c>
      <c r="G31" s="9" t="s">
        <v>41</v>
      </c>
      <c r="H31" s="7" t="s">
        <v>35</v>
      </c>
      <c r="I31" s="7" t="s">
        <v>11</v>
      </c>
      <c r="J31" s="8" t="s">
        <v>65</v>
      </c>
      <c r="K31" s="10">
        <f t="shared" si="0"/>
        <v>1</v>
      </c>
      <c r="L31" s="11"/>
      <c r="M31" s="10"/>
      <c r="N31" s="11"/>
      <c r="O31" s="11"/>
      <c r="P31" s="11"/>
      <c r="Q31" s="11"/>
      <c r="R31" s="11">
        <v>1</v>
      </c>
      <c r="S31" s="11"/>
      <c r="T31" s="11"/>
      <c r="U31" s="11"/>
      <c r="V31" s="11"/>
      <c r="W31" s="11"/>
      <c r="X31" s="11"/>
      <c r="Y31" s="11"/>
      <c r="Z31" s="11"/>
      <c r="AA31" s="11"/>
      <c r="AB31" s="29">
        <v>456</v>
      </c>
      <c r="AC31" s="29">
        <f t="shared" si="1"/>
        <v>456</v>
      </c>
      <c r="AD31" s="29">
        <f>SUM(AB31*0.675)</f>
        <v>307.8</v>
      </c>
      <c r="AE31" s="29">
        <f>SUM(AD31*K31)</f>
        <v>307.8</v>
      </c>
      <c r="AF31" s="31">
        <f>SUM(AD31/1.12)</f>
        <v>274.82142857142856</v>
      </c>
      <c r="AG31" s="31">
        <f>SUM(AF31*K31)</f>
        <v>274.82142857142856</v>
      </c>
    </row>
    <row r="32" spans="1:33" ht="152" customHeight="1" x14ac:dyDescent="0.15">
      <c r="A32" s="12"/>
      <c r="B32" s="7" t="s">
        <v>56</v>
      </c>
      <c r="C32" s="7" t="s">
        <v>100</v>
      </c>
      <c r="D32" s="7" t="s">
        <v>88</v>
      </c>
      <c r="E32" s="7" t="s">
        <v>101</v>
      </c>
      <c r="F32" s="8" t="s">
        <v>103</v>
      </c>
      <c r="G32" s="9" t="s">
        <v>93</v>
      </c>
      <c r="H32" s="7" t="s">
        <v>102</v>
      </c>
      <c r="I32" s="7" t="s">
        <v>20</v>
      </c>
      <c r="J32" s="8" t="s">
        <v>65</v>
      </c>
      <c r="K32" s="10">
        <f t="shared" si="0"/>
        <v>3</v>
      </c>
      <c r="L32" s="11"/>
      <c r="M32" s="10"/>
      <c r="N32" s="11"/>
      <c r="O32" s="11"/>
      <c r="P32" s="11"/>
      <c r="Q32" s="11"/>
      <c r="R32" s="11"/>
      <c r="S32" s="11"/>
      <c r="T32" s="11"/>
      <c r="U32" s="11">
        <v>1</v>
      </c>
      <c r="V32" s="11"/>
      <c r="W32" s="11"/>
      <c r="X32" s="11">
        <v>1</v>
      </c>
      <c r="Y32" s="11">
        <v>1</v>
      </c>
      <c r="Z32" s="11"/>
      <c r="AA32" s="11"/>
      <c r="AB32" s="29">
        <v>442</v>
      </c>
      <c r="AC32" s="29">
        <f t="shared" si="1"/>
        <v>1326</v>
      </c>
      <c r="AD32" s="29">
        <f>SUM(AB32*0.675)</f>
        <v>298.35000000000002</v>
      </c>
      <c r="AE32" s="29">
        <f>SUM(AD32*K32)</f>
        <v>895.05000000000007</v>
      </c>
      <c r="AF32" s="31">
        <f>SUM(AD32/1.12)</f>
        <v>266.38392857142856</v>
      </c>
      <c r="AG32" s="31">
        <f>SUM(AF32*K32)</f>
        <v>799.15178571428567</v>
      </c>
    </row>
    <row r="33" spans="1:33" ht="201.5" customHeight="1" x14ac:dyDescent="0.15">
      <c r="A33" s="7"/>
      <c r="B33" s="7" t="s">
        <v>56</v>
      </c>
      <c r="C33" s="7" t="s">
        <v>106</v>
      </c>
      <c r="D33" s="7" t="s">
        <v>43</v>
      </c>
      <c r="E33" s="7" t="s">
        <v>37</v>
      </c>
      <c r="F33" s="8" t="s">
        <v>38</v>
      </c>
      <c r="G33" s="9" t="s">
        <v>71</v>
      </c>
      <c r="H33" s="7" t="s">
        <v>19</v>
      </c>
      <c r="I33" s="7" t="s">
        <v>11</v>
      </c>
      <c r="J33" s="8" t="s">
        <v>70</v>
      </c>
      <c r="K33" s="10">
        <f t="shared" si="0"/>
        <v>1</v>
      </c>
      <c r="L33" s="11"/>
      <c r="M33" s="10"/>
      <c r="N33" s="11"/>
      <c r="O33" s="11">
        <v>1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29">
        <v>116</v>
      </c>
      <c r="AC33" s="29">
        <f t="shared" si="1"/>
        <v>116</v>
      </c>
      <c r="AD33" s="29">
        <f>SUM(AB33*0.675)</f>
        <v>78.300000000000011</v>
      </c>
      <c r="AE33" s="29">
        <f>SUM(AD33*K33)</f>
        <v>78.300000000000011</v>
      </c>
      <c r="AF33" s="31">
        <f>SUM(AD33/1.12)</f>
        <v>69.910714285714292</v>
      </c>
      <c r="AG33" s="31">
        <f>SUM(AF33*K33)</f>
        <v>69.910714285714292</v>
      </c>
    </row>
    <row r="34" spans="1:33" ht="95" customHeight="1" x14ac:dyDescent="0.15">
      <c r="A34" s="13"/>
      <c r="B34" s="7" t="s">
        <v>56</v>
      </c>
      <c r="C34" s="7" t="s">
        <v>107</v>
      </c>
      <c r="D34" s="7" t="s">
        <v>43</v>
      </c>
      <c r="E34" s="7" t="s">
        <v>108</v>
      </c>
      <c r="F34" s="8" t="s">
        <v>109</v>
      </c>
      <c r="G34" s="9" t="s">
        <v>71</v>
      </c>
      <c r="H34" s="7" t="s">
        <v>19</v>
      </c>
      <c r="I34" s="7" t="s">
        <v>11</v>
      </c>
      <c r="J34" s="8" t="s">
        <v>70</v>
      </c>
      <c r="K34" s="10">
        <f t="shared" si="0"/>
        <v>2</v>
      </c>
      <c r="L34" s="11"/>
      <c r="M34" s="10"/>
      <c r="N34" s="11"/>
      <c r="O34" s="11"/>
      <c r="P34" s="11">
        <v>1</v>
      </c>
      <c r="Q34" s="11"/>
      <c r="R34" s="11">
        <v>1</v>
      </c>
      <c r="S34" s="11"/>
      <c r="T34" s="11"/>
      <c r="U34" s="11"/>
      <c r="V34" s="11"/>
      <c r="W34" s="11"/>
      <c r="X34" s="11"/>
      <c r="Y34" s="11"/>
      <c r="Z34" s="11"/>
      <c r="AA34" s="11"/>
      <c r="AB34" s="29">
        <v>121</v>
      </c>
      <c r="AC34" s="29">
        <f t="shared" si="1"/>
        <v>242</v>
      </c>
      <c r="AD34" s="29">
        <f>SUM(AB34*0.675)</f>
        <v>81.675000000000011</v>
      </c>
      <c r="AE34" s="29">
        <f>SUM(AD34*K34)</f>
        <v>163.35000000000002</v>
      </c>
      <c r="AF34" s="31">
        <f>SUM(AD34/1.12)</f>
        <v>72.924107142857153</v>
      </c>
      <c r="AG34" s="31">
        <f>SUM(AF34*K34)</f>
        <v>145.84821428571431</v>
      </c>
    </row>
    <row r="35" spans="1:33" ht="95" customHeight="1" x14ac:dyDescent="0.15">
      <c r="A35" s="13"/>
      <c r="B35" s="7" t="s">
        <v>56</v>
      </c>
      <c r="C35" s="7" t="s">
        <v>107</v>
      </c>
      <c r="D35" s="7" t="s">
        <v>43</v>
      </c>
      <c r="E35" s="7" t="s">
        <v>37</v>
      </c>
      <c r="F35" s="8" t="s">
        <v>38</v>
      </c>
      <c r="G35" s="9" t="s">
        <v>71</v>
      </c>
      <c r="H35" s="7" t="s">
        <v>19</v>
      </c>
      <c r="I35" s="7" t="s">
        <v>11</v>
      </c>
      <c r="J35" s="8" t="s">
        <v>70</v>
      </c>
      <c r="K35" s="10">
        <f t="shared" si="0"/>
        <v>1</v>
      </c>
      <c r="L35" s="11"/>
      <c r="M35" s="10"/>
      <c r="N35" s="11"/>
      <c r="O35" s="11">
        <v>1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29">
        <v>121</v>
      </c>
      <c r="AC35" s="29">
        <f t="shared" si="1"/>
        <v>121</v>
      </c>
      <c r="AD35" s="29">
        <f>SUM(AB35*0.675)</f>
        <v>81.675000000000011</v>
      </c>
      <c r="AE35" s="29">
        <f>SUM(AD35*K35)</f>
        <v>81.675000000000011</v>
      </c>
      <c r="AF35" s="31">
        <f>SUM(AD35/1.12)</f>
        <v>72.924107142857153</v>
      </c>
      <c r="AG35" s="31">
        <f>SUM(AF35*K35)</f>
        <v>72.924107142857153</v>
      </c>
    </row>
    <row r="36" spans="1:33" ht="179" customHeight="1" x14ac:dyDescent="0.15">
      <c r="A36" s="7"/>
      <c r="B36" s="7" t="s">
        <v>56</v>
      </c>
      <c r="C36" s="7" t="s">
        <v>110</v>
      </c>
      <c r="D36" s="7" t="s">
        <v>111</v>
      </c>
      <c r="E36" s="7" t="s">
        <v>28</v>
      </c>
      <c r="F36" s="8" t="s">
        <v>29</v>
      </c>
      <c r="G36" s="9" t="s">
        <v>71</v>
      </c>
      <c r="H36" s="7" t="s">
        <v>19</v>
      </c>
      <c r="I36" s="7" t="s">
        <v>11</v>
      </c>
      <c r="J36" s="8" t="s">
        <v>70</v>
      </c>
      <c r="K36" s="10">
        <f t="shared" si="0"/>
        <v>1</v>
      </c>
      <c r="L36" s="11"/>
      <c r="M36" s="10"/>
      <c r="N36" s="11"/>
      <c r="O36" s="11"/>
      <c r="P36" s="11"/>
      <c r="Q36" s="11"/>
      <c r="R36" s="11">
        <v>1</v>
      </c>
      <c r="S36" s="11"/>
      <c r="T36" s="11"/>
      <c r="U36" s="11"/>
      <c r="V36" s="11"/>
      <c r="W36" s="11"/>
      <c r="X36" s="11"/>
      <c r="Y36" s="11"/>
      <c r="Z36" s="11"/>
      <c r="AA36" s="11"/>
      <c r="AB36" s="29">
        <v>107</v>
      </c>
      <c r="AC36" s="29">
        <f t="shared" si="1"/>
        <v>107</v>
      </c>
      <c r="AD36" s="29">
        <f>SUM(AB36*0.675)</f>
        <v>72.225000000000009</v>
      </c>
      <c r="AE36" s="29">
        <f>SUM(AD36*K36)</f>
        <v>72.225000000000009</v>
      </c>
      <c r="AF36" s="31">
        <f>SUM(AD36/1.12)</f>
        <v>64.486607142857139</v>
      </c>
      <c r="AG36" s="31">
        <f>SUM(AF36*K36)</f>
        <v>64.486607142857139</v>
      </c>
    </row>
    <row r="37" spans="1:33" ht="97.5" customHeight="1" x14ac:dyDescent="0.15">
      <c r="A37" s="13"/>
      <c r="B37" s="7" t="s">
        <v>56</v>
      </c>
      <c r="C37" s="7" t="s">
        <v>112</v>
      </c>
      <c r="D37" s="7" t="s">
        <v>111</v>
      </c>
      <c r="E37" s="7" t="s">
        <v>24</v>
      </c>
      <c r="F37" s="8" t="s">
        <v>25</v>
      </c>
      <c r="G37" s="9" t="s">
        <v>71</v>
      </c>
      <c r="H37" s="7" t="s">
        <v>19</v>
      </c>
      <c r="I37" s="7" t="s">
        <v>20</v>
      </c>
      <c r="J37" s="8" t="s">
        <v>65</v>
      </c>
      <c r="K37" s="10">
        <f t="shared" si="0"/>
        <v>1</v>
      </c>
      <c r="L37" s="11"/>
      <c r="M37" s="10"/>
      <c r="N37" s="11"/>
      <c r="O37" s="11"/>
      <c r="P37" s="11">
        <v>1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29">
        <v>124</v>
      </c>
      <c r="AC37" s="29">
        <f t="shared" si="1"/>
        <v>124</v>
      </c>
      <c r="AD37" s="29">
        <f>SUM(AB37*0.675)</f>
        <v>83.7</v>
      </c>
      <c r="AE37" s="29">
        <f>SUM(AD37*K37)</f>
        <v>83.7</v>
      </c>
      <c r="AF37" s="31">
        <f>SUM(AD37/1.12)</f>
        <v>74.732142857142847</v>
      </c>
      <c r="AG37" s="31">
        <f>SUM(AF37*K37)</f>
        <v>74.732142857142847</v>
      </c>
    </row>
    <row r="38" spans="1:33" ht="97.5" customHeight="1" x14ac:dyDescent="0.15">
      <c r="A38" s="13"/>
      <c r="B38" s="7"/>
      <c r="C38" s="7"/>
      <c r="D38" s="7"/>
      <c r="E38" s="7"/>
      <c r="F38" s="8"/>
      <c r="G38" s="9"/>
      <c r="H38" s="7"/>
      <c r="I38" s="7"/>
      <c r="J38" s="8"/>
      <c r="K38" s="10"/>
      <c r="L38" s="11"/>
      <c r="M38" s="10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29">
        <v>0</v>
      </c>
      <c r="AC38" s="29">
        <f t="shared" si="1"/>
        <v>0</v>
      </c>
      <c r="AD38" s="29">
        <f>SUM(AB38*0.675)</f>
        <v>0</v>
      </c>
      <c r="AE38" s="29">
        <f>SUM(AD38*K38)</f>
        <v>0</v>
      </c>
      <c r="AF38" s="31">
        <f>SUM(AD38/1.12)</f>
        <v>0</v>
      </c>
      <c r="AG38" s="31">
        <f>SUM(AF38*K38)</f>
        <v>0</v>
      </c>
    </row>
    <row r="39" spans="1:33" ht="191" customHeight="1" x14ac:dyDescent="0.15">
      <c r="A39" s="12"/>
      <c r="B39" s="7" t="s">
        <v>56</v>
      </c>
      <c r="C39" s="7" t="s">
        <v>113</v>
      </c>
      <c r="D39" s="7" t="s">
        <v>43</v>
      </c>
      <c r="E39" s="7" t="s">
        <v>24</v>
      </c>
      <c r="F39" s="8" t="s">
        <v>25</v>
      </c>
      <c r="G39" s="9" t="s">
        <v>14</v>
      </c>
      <c r="H39" s="7" t="s">
        <v>17</v>
      </c>
      <c r="I39" s="7" t="s">
        <v>11</v>
      </c>
      <c r="J39" s="8" t="s">
        <v>65</v>
      </c>
      <c r="K39" s="10">
        <f t="shared" si="0"/>
        <v>1</v>
      </c>
      <c r="L39" s="11"/>
      <c r="M39" s="10"/>
      <c r="N39" s="11"/>
      <c r="O39" s="11"/>
      <c r="P39" s="11"/>
      <c r="Q39" s="11"/>
      <c r="R39" s="11">
        <v>1</v>
      </c>
      <c r="S39" s="11"/>
      <c r="T39" s="11"/>
      <c r="U39" s="11"/>
      <c r="V39" s="11"/>
      <c r="W39" s="11"/>
      <c r="X39" s="11"/>
      <c r="Y39" s="11"/>
      <c r="Z39" s="11"/>
      <c r="AA39" s="11"/>
      <c r="AB39" s="29">
        <v>124</v>
      </c>
      <c r="AC39" s="29">
        <f t="shared" si="1"/>
        <v>124</v>
      </c>
      <c r="AD39" s="29">
        <f>SUM(AB39*0.675)</f>
        <v>83.7</v>
      </c>
      <c r="AE39" s="29">
        <f>SUM(AD39*K39)</f>
        <v>83.7</v>
      </c>
      <c r="AF39" s="31">
        <f>SUM(AD39/1.12)</f>
        <v>74.732142857142847</v>
      </c>
      <c r="AG39" s="31">
        <f>SUM(AF39*K39)</f>
        <v>74.732142857142847</v>
      </c>
    </row>
    <row r="40" spans="1:33" ht="97" customHeight="1" x14ac:dyDescent="0.15">
      <c r="A40" s="13"/>
      <c r="B40" s="7" t="s">
        <v>56</v>
      </c>
      <c r="C40" s="7" t="s">
        <v>114</v>
      </c>
      <c r="D40" s="7" t="s">
        <v>43</v>
      </c>
      <c r="E40" s="7" t="s">
        <v>9</v>
      </c>
      <c r="F40" s="8" t="s">
        <v>13</v>
      </c>
      <c r="G40" s="9" t="s">
        <v>23</v>
      </c>
      <c r="H40" s="7" t="s">
        <v>19</v>
      </c>
      <c r="I40" s="7" t="s">
        <v>11</v>
      </c>
      <c r="J40" s="8" t="s">
        <v>21</v>
      </c>
      <c r="K40" s="10">
        <f t="shared" si="0"/>
        <v>1</v>
      </c>
      <c r="L40" s="11"/>
      <c r="M40" s="10"/>
      <c r="N40" s="11"/>
      <c r="O40" s="11"/>
      <c r="P40" s="11">
        <v>1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29">
        <v>129</v>
      </c>
      <c r="AC40" s="29">
        <f t="shared" si="1"/>
        <v>129</v>
      </c>
      <c r="AD40" s="29">
        <f>SUM(AB40*0.675)</f>
        <v>87.075000000000003</v>
      </c>
      <c r="AE40" s="29">
        <f>SUM(AD40*K40)</f>
        <v>87.075000000000003</v>
      </c>
      <c r="AF40" s="31">
        <f>SUM(AD40/1.12)</f>
        <v>77.745535714285708</v>
      </c>
      <c r="AG40" s="31">
        <f>SUM(AF40*K40)</f>
        <v>77.745535714285708</v>
      </c>
    </row>
    <row r="41" spans="1:33" ht="97" customHeight="1" x14ac:dyDescent="0.15">
      <c r="A41" s="13"/>
      <c r="B41" s="7" t="s">
        <v>56</v>
      </c>
      <c r="C41" s="7" t="s">
        <v>114</v>
      </c>
      <c r="D41" s="7" t="s">
        <v>43</v>
      </c>
      <c r="E41" s="7" t="s">
        <v>28</v>
      </c>
      <c r="F41" s="8" t="s">
        <v>29</v>
      </c>
      <c r="G41" s="9" t="s">
        <v>23</v>
      </c>
      <c r="H41" s="7" t="s">
        <v>19</v>
      </c>
      <c r="I41" s="7" t="s">
        <v>20</v>
      </c>
      <c r="J41" s="8" t="s">
        <v>65</v>
      </c>
      <c r="K41" s="10">
        <f t="shared" si="0"/>
        <v>1</v>
      </c>
      <c r="L41" s="11"/>
      <c r="M41" s="10"/>
      <c r="N41" s="11"/>
      <c r="O41" s="11"/>
      <c r="P41" s="11"/>
      <c r="Q41" s="11">
        <v>1</v>
      </c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29">
        <v>129</v>
      </c>
      <c r="AC41" s="29">
        <f t="shared" si="1"/>
        <v>129</v>
      </c>
      <c r="AD41" s="29">
        <f>SUM(AB41*0.675)</f>
        <v>87.075000000000003</v>
      </c>
      <c r="AE41" s="29">
        <f>SUM(AD41*K41)</f>
        <v>87.075000000000003</v>
      </c>
      <c r="AF41" s="31">
        <f>SUM(AD41/1.12)</f>
        <v>77.745535714285708</v>
      </c>
      <c r="AG41" s="31">
        <f>SUM(AF41*K41)</f>
        <v>77.745535714285708</v>
      </c>
    </row>
    <row r="42" spans="1:33" ht="96" customHeight="1" x14ac:dyDescent="0.15">
      <c r="A42" s="13"/>
      <c r="B42" s="7"/>
      <c r="C42" s="7"/>
      <c r="D42" s="7"/>
      <c r="E42" s="7"/>
      <c r="F42" s="8"/>
      <c r="G42" s="9"/>
      <c r="H42" s="7"/>
      <c r="I42" s="7"/>
      <c r="J42" s="8"/>
      <c r="K42" s="10"/>
      <c r="L42" s="11"/>
      <c r="M42" s="10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29">
        <v>0</v>
      </c>
      <c r="AC42" s="29">
        <f t="shared" si="1"/>
        <v>0</v>
      </c>
      <c r="AD42" s="29">
        <f>SUM(AB42*0.675)</f>
        <v>0</v>
      </c>
      <c r="AE42" s="29">
        <f>SUM(AD42*K42)</f>
        <v>0</v>
      </c>
      <c r="AF42" s="31">
        <f>SUM(AD42/1.12)</f>
        <v>0</v>
      </c>
      <c r="AG42" s="31">
        <f>SUM(AF42*K42)</f>
        <v>0</v>
      </c>
    </row>
    <row r="43" spans="1:33" ht="96" customHeight="1" x14ac:dyDescent="0.15">
      <c r="A43" s="13"/>
      <c r="B43" s="7" t="s">
        <v>56</v>
      </c>
      <c r="C43" s="7" t="s">
        <v>115</v>
      </c>
      <c r="D43" s="7" t="s">
        <v>43</v>
      </c>
      <c r="E43" s="7" t="s">
        <v>57</v>
      </c>
      <c r="F43" s="8" t="s">
        <v>60</v>
      </c>
      <c r="G43" s="9" t="s">
        <v>14</v>
      </c>
      <c r="H43" s="7" t="s">
        <v>17</v>
      </c>
      <c r="I43" s="7" t="s">
        <v>11</v>
      </c>
      <c r="J43" s="8" t="s">
        <v>65</v>
      </c>
      <c r="K43" s="10">
        <f t="shared" si="0"/>
        <v>1</v>
      </c>
      <c r="L43" s="11"/>
      <c r="M43" s="10"/>
      <c r="N43" s="11"/>
      <c r="O43" s="11"/>
      <c r="P43" s="11"/>
      <c r="Q43" s="11"/>
      <c r="R43" s="11">
        <v>1</v>
      </c>
      <c r="S43" s="11"/>
      <c r="T43" s="11"/>
      <c r="U43" s="11"/>
      <c r="V43" s="11"/>
      <c r="W43" s="11"/>
      <c r="X43" s="11"/>
      <c r="Y43" s="11"/>
      <c r="Z43" s="11"/>
      <c r="AA43" s="11"/>
      <c r="AB43" s="29">
        <v>110</v>
      </c>
      <c r="AC43" s="29">
        <f t="shared" si="1"/>
        <v>110</v>
      </c>
      <c r="AD43" s="29">
        <f>SUM(AB43*0.675)</f>
        <v>74.25</v>
      </c>
      <c r="AE43" s="29">
        <f>SUM(AD43*K43)</f>
        <v>74.25</v>
      </c>
      <c r="AF43" s="31">
        <f>SUM(AD43/1.12)</f>
        <v>66.294642857142847</v>
      </c>
      <c r="AG43" s="31">
        <f>SUM(AF43*K43)</f>
        <v>66.294642857142847</v>
      </c>
    </row>
    <row r="44" spans="1:33" ht="179.5" customHeight="1" x14ac:dyDescent="0.15">
      <c r="A44" s="12"/>
      <c r="B44" s="7" t="s">
        <v>56</v>
      </c>
      <c r="C44" s="7" t="s">
        <v>116</v>
      </c>
      <c r="D44" s="7" t="s">
        <v>43</v>
      </c>
      <c r="E44" s="7" t="s">
        <v>57</v>
      </c>
      <c r="F44" s="8" t="s">
        <v>60</v>
      </c>
      <c r="G44" s="9" t="s">
        <v>73</v>
      </c>
      <c r="H44" s="7" t="s">
        <v>19</v>
      </c>
      <c r="I44" s="7" t="s">
        <v>20</v>
      </c>
      <c r="J44" s="8" t="s">
        <v>70</v>
      </c>
      <c r="K44" s="10">
        <f t="shared" si="0"/>
        <v>1</v>
      </c>
      <c r="L44" s="11"/>
      <c r="M44" s="10"/>
      <c r="N44" s="11"/>
      <c r="O44" s="11"/>
      <c r="P44" s="11"/>
      <c r="Q44" s="11"/>
      <c r="R44" s="11"/>
      <c r="S44" s="11"/>
      <c r="T44" s="11">
        <v>1</v>
      </c>
      <c r="U44" s="11"/>
      <c r="V44" s="11"/>
      <c r="W44" s="11"/>
      <c r="X44" s="11"/>
      <c r="Y44" s="11"/>
      <c r="Z44" s="11"/>
      <c r="AA44" s="11"/>
      <c r="AB44" s="29">
        <v>132</v>
      </c>
      <c r="AC44" s="29">
        <f t="shared" si="1"/>
        <v>132</v>
      </c>
      <c r="AD44" s="29">
        <f>SUM(AB44*0.675)</f>
        <v>89.100000000000009</v>
      </c>
      <c r="AE44" s="29">
        <f>SUM(AD44*K44)</f>
        <v>89.100000000000009</v>
      </c>
      <c r="AF44" s="31">
        <f>SUM(AD44/1.12)</f>
        <v>79.553571428571431</v>
      </c>
      <c r="AG44" s="31">
        <f>SUM(AF44*K44)</f>
        <v>79.553571428571431</v>
      </c>
    </row>
    <row r="45" spans="1:33" ht="93" customHeight="1" x14ac:dyDescent="0.15">
      <c r="A45" s="13"/>
      <c r="B45" s="7" t="s">
        <v>56</v>
      </c>
      <c r="C45" s="7" t="s">
        <v>117</v>
      </c>
      <c r="D45" s="7" t="s">
        <v>111</v>
      </c>
      <c r="E45" s="7" t="s">
        <v>9</v>
      </c>
      <c r="F45" s="8" t="s">
        <v>13</v>
      </c>
      <c r="G45" s="9" t="s">
        <v>23</v>
      </c>
      <c r="H45" s="7" t="s">
        <v>19</v>
      </c>
      <c r="I45" s="7" t="s">
        <v>11</v>
      </c>
      <c r="J45" s="8" t="s">
        <v>70</v>
      </c>
      <c r="K45" s="10">
        <f t="shared" si="0"/>
        <v>1</v>
      </c>
      <c r="L45" s="11"/>
      <c r="M45" s="10"/>
      <c r="N45" s="11"/>
      <c r="O45" s="11"/>
      <c r="P45" s="11">
        <v>1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29">
        <v>115</v>
      </c>
      <c r="AC45" s="29">
        <f t="shared" si="1"/>
        <v>115</v>
      </c>
      <c r="AD45" s="29">
        <f>SUM(AB45*0.675)</f>
        <v>77.625</v>
      </c>
      <c r="AE45" s="29">
        <f>SUM(AD45*K45)</f>
        <v>77.625</v>
      </c>
      <c r="AF45" s="31">
        <f>SUM(AD45/1.12)</f>
        <v>69.308035714285708</v>
      </c>
      <c r="AG45" s="31">
        <f>SUM(AF45*K45)</f>
        <v>69.308035714285708</v>
      </c>
    </row>
    <row r="46" spans="1:33" ht="93" customHeight="1" x14ac:dyDescent="0.15">
      <c r="A46" s="13"/>
      <c r="B46" s="7" t="s">
        <v>56</v>
      </c>
      <c r="C46" s="7" t="s">
        <v>117</v>
      </c>
      <c r="D46" s="7" t="s">
        <v>111</v>
      </c>
      <c r="E46" s="7" t="s">
        <v>28</v>
      </c>
      <c r="F46" s="8" t="s">
        <v>29</v>
      </c>
      <c r="G46" s="9" t="s">
        <v>23</v>
      </c>
      <c r="H46" s="7" t="s">
        <v>19</v>
      </c>
      <c r="I46" s="7" t="s">
        <v>11</v>
      </c>
      <c r="J46" s="8" t="s">
        <v>70</v>
      </c>
      <c r="K46" s="10">
        <f t="shared" si="0"/>
        <v>1</v>
      </c>
      <c r="L46" s="11"/>
      <c r="M46" s="10"/>
      <c r="N46" s="11"/>
      <c r="O46" s="11"/>
      <c r="P46" s="11">
        <v>1</v>
      </c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29">
        <v>115</v>
      </c>
      <c r="AC46" s="29">
        <f t="shared" si="1"/>
        <v>115</v>
      </c>
      <c r="AD46" s="29">
        <f>SUM(AB46*0.675)</f>
        <v>77.625</v>
      </c>
      <c r="AE46" s="29">
        <f>SUM(AD46*K46)</f>
        <v>77.625</v>
      </c>
      <c r="AF46" s="31">
        <f>SUM(AD46/1.12)</f>
        <v>69.308035714285708</v>
      </c>
      <c r="AG46" s="31">
        <f>SUM(AF46*K46)</f>
        <v>69.308035714285708</v>
      </c>
    </row>
    <row r="47" spans="1:33" ht="17" x14ac:dyDescent="0.15">
      <c r="A47" s="7"/>
      <c r="B47" s="7" t="s">
        <v>56</v>
      </c>
      <c r="C47" s="7" t="s">
        <v>118</v>
      </c>
      <c r="D47" s="7" t="s">
        <v>111</v>
      </c>
      <c r="E47" s="7" t="s">
        <v>67</v>
      </c>
      <c r="F47" s="8" t="s">
        <v>68</v>
      </c>
      <c r="G47" s="9" t="s">
        <v>14</v>
      </c>
      <c r="H47" s="7" t="s">
        <v>17</v>
      </c>
      <c r="I47" s="7" t="s">
        <v>11</v>
      </c>
      <c r="J47" s="8" t="s">
        <v>21</v>
      </c>
      <c r="K47" s="10">
        <f t="shared" si="0"/>
        <v>1</v>
      </c>
      <c r="L47" s="11"/>
      <c r="M47" s="10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>
        <v>1</v>
      </c>
      <c r="Y47" s="11"/>
      <c r="Z47" s="11"/>
      <c r="AA47" s="11"/>
      <c r="AB47" s="29">
        <v>148</v>
      </c>
      <c r="AC47" s="29">
        <f t="shared" si="1"/>
        <v>148</v>
      </c>
      <c r="AD47" s="29">
        <f>SUM(AB47*0.675)</f>
        <v>99.9</v>
      </c>
      <c r="AE47" s="29">
        <f>SUM(AD47*K47)</f>
        <v>99.9</v>
      </c>
      <c r="AF47" s="31">
        <f>SUM(AD47/1.12)</f>
        <v>89.196428571428569</v>
      </c>
      <c r="AG47" s="31">
        <f>SUM(AF47*K47)</f>
        <v>89.196428571428569</v>
      </c>
    </row>
    <row r="48" spans="1:33" ht="17" x14ac:dyDescent="0.15">
      <c r="A48" s="7"/>
      <c r="B48" s="7" t="s">
        <v>56</v>
      </c>
      <c r="C48" s="7" t="s">
        <v>124</v>
      </c>
      <c r="D48" s="7" t="s">
        <v>45</v>
      </c>
      <c r="E48" s="7" t="s">
        <v>24</v>
      </c>
      <c r="F48" s="8" t="s">
        <v>25</v>
      </c>
      <c r="G48" s="9" t="s">
        <v>31</v>
      </c>
      <c r="H48" s="7" t="s">
        <v>46</v>
      </c>
      <c r="I48" s="7" t="s">
        <v>11</v>
      </c>
      <c r="J48" s="8" t="s">
        <v>12</v>
      </c>
      <c r="K48" s="10">
        <f t="shared" si="0"/>
        <v>1</v>
      </c>
      <c r="L48" s="11"/>
      <c r="M48" s="10"/>
      <c r="N48" s="11"/>
      <c r="O48" s="11"/>
      <c r="P48" s="11"/>
      <c r="Q48" s="11"/>
      <c r="R48" s="11"/>
      <c r="S48" s="11"/>
      <c r="T48" s="11"/>
      <c r="U48" s="11"/>
      <c r="V48" s="11"/>
      <c r="W48" s="11">
        <v>1</v>
      </c>
      <c r="X48" s="11"/>
      <c r="Y48" s="11"/>
      <c r="Z48" s="11"/>
      <c r="AA48" s="11"/>
      <c r="AB48" s="29">
        <v>97</v>
      </c>
      <c r="AC48" s="29">
        <f t="shared" si="1"/>
        <v>97</v>
      </c>
      <c r="AD48" s="29">
        <f>SUM(AB48*0.675)</f>
        <v>65.475000000000009</v>
      </c>
      <c r="AE48" s="29">
        <f>SUM(AD48*K48)</f>
        <v>65.475000000000009</v>
      </c>
      <c r="AF48" s="31">
        <f>SUM(AD48/1.12)</f>
        <v>58.459821428571431</v>
      </c>
      <c r="AG48" s="31">
        <f>SUM(AF48*K48)</f>
        <v>58.459821428571431</v>
      </c>
    </row>
    <row r="49" spans="1:33" ht="48.5" customHeight="1" x14ac:dyDescent="0.15">
      <c r="A49" s="13"/>
      <c r="B49" s="7" t="s">
        <v>56</v>
      </c>
      <c r="C49" s="7" t="s">
        <v>126</v>
      </c>
      <c r="D49" s="7" t="s">
        <v>45</v>
      </c>
      <c r="E49" s="7" t="s">
        <v>24</v>
      </c>
      <c r="F49" s="8" t="s">
        <v>25</v>
      </c>
      <c r="G49" s="9" t="s">
        <v>128</v>
      </c>
      <c r="H49" s="7" t="s">
        <v>127</v>
      </c>
      <c r="I49" s="7" t="s">
        <v>11</v>
      </c>
      <c r="J49" s="8" t="s">
        <v>12</v>
      </c>
      <c r="K49" s="10">
        <f t="shared" si="0"/>
        <v>3</v>
      </c>
      <c r="L49" s="11"/>
      <c r="M49" s="10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>
        <v>1</v>
      </c>
      <c r="Y49" s="11">
        <v>1</v>
      </c>
      <c r="Z49" s="11">
        <v>1</v>
      </c>
      <c r="AA49" s="11"/>
      <c r="AB49" s="29">
        <v>94</v>
      </c>
      <c r="AC49" s="29">
        <f t="shared" si="1"/>
        <v>282</v>
      </c>
      <c r="AD49" s="29">
        <f>SUM(AB49*0.675)</f>
        <v>63.45</v>
      </c>
      <c r="AE49" s="29">
        <f>SUM(AD49*K49)</f>
        <v>190.35000000000002</v>
      </c>
      <c r="AF49" s="31">
        <f>SUM(AD49/1.12)</f>
        <v>56.651785714285708</v>
      </c>
      <c r="AG49" s="31">
        <f>SUM(AF49*K49)</f>
        <v>169.95535714285711</v>
      </c>
    </row>
    <row r="50" spans="1:33" ht="48.5" customHeight="1" x14ac:dyDescent="0.15">
      <c r="A50" s="13"/>
      <c r="B50" s="7" t="s">
        <v>56</v>
      </c>
      <c r="C50" s="7" t="s">
        <v>126</v>
      </c>
      <c r="D50" s="7" t="s">
        <v>45</v>
      </c>
      <c r="E50" s="7" t="s">
        <v>57</v>
      </c>
      <c r="F50" s="8" t="s">
        <v>60</v>
      </c>
      <c r="G50" s="9" t="s">
        <v>128</v>
      </c>
      <c r="H50" s="7" t="s">
        <v>127</v>
      </c>
      <c r="I50" s="7" t="s">
        <v>11</v>
      </c>
      <c r="J50" s="8" t="s">
        <v>12</v>
      </c>
      <c r="K50" s="10">
        <f t="shared" si="0"/>
        <v>1</v>
      </c>
      <c r="L50" s="11"/>
      <c r="M50" s="10"/>
      <c r="N50" s="11"/>
      <c r="O50" s="11"/>
      <c r="P50" s="11"/>
      <c r="Q50" s="11"/>
      <c r="R50" s="11"/>
      <c r="S50" s="11"/>
      <c r="T50" s="11"/>
      <c r="U50" s="11">
        <v>1</v>
      </c>
      <c r="V50" s="11"/>
      <c r="W50" s="11"/>
      <c r="X50" s="11"/>
      <c r="Y50" s="11"/>
      <c r="Z50" s="11"/>
      <c r="AA50" s="11"/>
      <c r="AB50" s="29">
        <v>94</v>
      </c>
      <c r="AC50" s="29">
        <f t="shared" si="1"/>
        <v>94</v>
      </c>
      <c r="AD50" s="29">
        <f>SUM(AB50*0.675)</f>
        <v>63.45</v>
      </c>
      <c r="AE50" s="29">
        <f>SUM(AD50*K50)</f>
        <v>63.45</v>
      </c>
      <c r="AF50" s="31">
        <f>SUM(AD50/1.12)</f>
        <v>56.651785714285708</v>
      </c>
      <c r="AG50" s="31">
        <f>SUM(AF50*K50)</f>
        <v>56.651785714285708</v>
      </c>
    </row>
    <row r="51" spans="1:33" ht="52" customHeight="1" x14ac:dyDescent="0.15">
      <c r="A51" s="13"/>
      <c r="B51" s="7" t="s">
        <v>56</v>
      </c>
      <c r="C51" s="7" t="s">
        <v>129</v>
      </c>
      <c r="D51" s="7" t="s">
        <v>47</v>
      </c>
      <c r="E51" s="7" t="s">
        <v>130</v>
      </c>
      <c r="F51" s="8" t="s">
        <v>131</v>
      </c>
      <c r="G51" s="9" t="s">
        <v>31</v>
      </c>
      <c r="H51" s="7" t="s">
        <v>46</v>
      </c>
      <c r="I51" s="7" t="s">
        <v>20</v>
      </c>
      <c r="J51" s="8" t="s">
        <v>21</v>
      </c>
      <c r="K51" s="10">
        <f t="shared" si="0"/>
        <v>1</v>
      </c>
      <c r="L51" s="11"/>
      <c r="M51" s="10"/>
      <c r="N51" s="11"/>
      <c r="O51" s="11"/>
      <c r="P51" s="11"/>
      <c r="Q51" s="11"/>
      <c r="R51" s="11"/>
      <c r="S51" s="11"/>
      <c r="T51" s="11"/>
      <c r="U51" s="11">
        <v>1</v>
      </c>
      <c r="V51" s="11"/>
      <c r="W51" s="11"/>
      <c r="X51" s="11"/>
      <c r="Y51" s="11"/>
      <c r="Z51" s="11"/>
      <c r="AA51" s="11"/>
      <c r="AB51" s="29">
        <v>81</v>
      </c>
      <c r="AC51" s="29">
        <f t="shared" si="1"/>
        <v>81</v>
      </c>
      <c r="AD51" s="29">
        <f>SUM(AB51*0.675)</f>
        <v>54.675000000000004</v>
      </c>
      <c r="AE51" s="29">
        <f>SUM(AD51*K51)</f>
        <v>54.675000000000004</v>
      </c>
      <c r="AF51" s="31">
        <f>SUM(AD51/1.12)</f>
        <v>48.816964285714285</v>
      </c>
      <c r="AG51" s="31">
        <f>SUM(AF51*K51)</f>
        <v>48.816964285714285</v>
      </c>
    </row>
    <row r="52" spans="1:33" ht="52" customHeight="1" x14ac:dyDescent="0.15">
      <c r="A52" s="13"/>
      <c r="B52" s="7" t="s">
        <v>56</v>
      </c>
      <c r="C52" s="7" t="s">
        <v>129</v>
      </c>
      <c r="D52" s="7" t="s">
        <v>47</v>
      </c>
      <c r="E52" s="7" t="s">
        <v>132</v>
      </c>
      <c r="F52" s="8" t="s">
        <v>133</v>
      </c>
      <c r="G52" s="9" t="s">
        <v>31</v>
      </c>
      <c r="H52" s="7" t="s">
        <v>46</v>
      </c>
      <c r="I52" s="7" t="s">
        <v>20</v>
      </c>
      <c r="J52" s="8" t="s">
        <v>21</v>
      </c>
      <c r="K52" s="10">
        <f t="shared" si="0"/>
        <v>1</v>
      </c>
      <c r="L52" s="11"/>
      <c r="M52" s="10"/>
      <c r="N52" s="11"/>
      <c r="O52" s="11"/>
      <c r="P52" s="11"/>
      <c r="Q52" s="11"/>
      <c r="R52" s="11"/>
      <c r="S52" s="11"/>
      <c r="T52" s="11"/>
      <c r="U52" s="11">
        <v>1</v>
      </c>
      <c r="V52" s="11"/>
      <c r="W52" s="11"/>
      <c r="X52" s="11"/>
      <c r="Y52" s="11"/>
      <c r="Z52" s="11"/>
      <c r="AA52" s="11"/>
      <c r="AB52" s="29">
        <v>81</v>
      </c>
      <c r="AC52" s="29">
        <f t="shared" si="1"/>
        <v>81</v>
      </c>
      <c r="AD52" s="29">
        <f>SUM(AB52*0.675)</f>
        <v>54.675000000000004</v>
      </c>
      <c r="AE52" s="29">
        <f>SUM(AD52*K52)</f>
        <v>54.675000000000004</v>
      </c>
      <c r="AF52" s="31">
        <f>SUM(AD52/1.12)</f>
        <v>48.816964285714285</v>
      </c>
      <c r="AG52" s="31">
        <f>SUM(AF52*K52)</f>
        <v>48.816964285714285</v>
      </c>
    </row>
    <row r="53" spans="1:33" ht="103.5" customHeight="1" x14ac:dyDescent="0.15">
      <c r="A53" s="12"/>
      <c r="B53" s="7" t="s">
        <v>56</v>
      </c>
      <c r="C53" s="7" t="s">
        <v>134</v>
      </c>
      <c r="D53" s="7" t="s">
        <v>48</v>
      </c>
      <c r="E53" s="7" t="s">
        <v>9</v>
      </c>
      <c r="F53" s="8" t="s">
        <v>13</v>
      </c>
      <c r="G53" s="9" t="s">
        <v>31</v>
      </c>
      <c r="H53" s="7" t="s">
        <v>49</v>
      </c>
      <c r="I53" s="7" t="s">
        <v>11</v>
      </c>
      <c r="J53" s="8" t="s">
        <v>70</v>
      </c>
      <c r="K53" s="10">
        <f t="shared" si="0"/>
        <v>2</v>
      </c>
      <c r="L53" s="11"/>
      <c r="M53" s="10"/>
      <c r="N53" s="11"/>
      <c r="O53" s="11"/>
      <c r="P53" s="11"/>
      <c r="Q53" s="11"/>
      <c r="R53" s="11"/>
      <c r="S53" s="11"/>
      <c r="T53" s="11"/>
      <c r="U53" s="11"/>
      <c r="V53" s="11">
        <v>1</v>
      </c>
      <c r="W53" s="11"/>
      <c r="X53" s="11"/>
      <c r="Y53" s="11">
        <v>1</v>
      </c>
      <c r="Z53" s="11"/>
      <c r="AA53" s="11"/>
      <c r="AB53" s="29">
        <v>105</v>
      </c>
      <c r="AC53" s="29">
        <f t="shared" si="1"/>
        <v>210</v>
      </c>
      <c r="AD53" s="29">
        <f>SUM(AB53*0.675)</f>
        <v>70.875</v>
      </c>
      <c r="AE53" s="29">
        <f>SUM(AD53*K53)</f>
        <v>141.75</v>
      </c>
      <c r="AF53" s="31">
        <f>SUM(AD53/1.12)</f>
        <v>63.281249999999993</v>
      </c>
      <c r="AG53" s="31">
        <f>SUM(AF53*K53)</f>
        <v>126.56249999999999</v>
      </c>
    </row>
    <row r="54" spans="1:33" ht="124" customHeight="1" x14ac:dyDescent="0.15">
      <c r="A54" s="7"/>
      <c r="B54" s="7" t="s">
        <v>56</v>
      </c>
      <c r="C54" s="7" t="s">
        <v>135</v>
      </c>
      <c r="D54" s="7" t="s">
        <v>48</v>
      </c>
      <c r="E54" s="7" t="s">
        <v>37</v>
      </c>
      <c r="F54" s="8" t="s">
        <v>38</v>
      </c>
      <c r="G54" s="9" t="s">
        <v>31</v>
      </c>
      <c r="H54" s="7" t="s">
        <v>49</v>
      </c>
      <c r="I54" s="7" t="s">
        <v>11</v>
      </c>
      <c r="J54" s="8" t="s">
        <v>70</v>
      </c>
      <c r="K54" s="10">
        <f t="shared" si="0"/>
        <v>1</v>
      </c>
      <c r="L54" s="11"/>
      <c r="M54" s="10"/>
      <c r="N54" s="11"/>
      <c r="O54" s="11"/>
      <c r="P54" s="11"/>
      <c r="Q54" s="11"/>
      <c r="R54" s="11"/>
      <c r="S54" s="11"/>
      <c r="T54" s="11"/>
      <c r="U54" s="11"/>
      <c r="V54" s="11">
        <v>1</v>
      </c>
      <c r="W54" s="11"/>
      <c r="X54" s="11"/>
      <c r="Y54" s="11"/>
      <c r="Z54" s="11"/>
      <c r="AA54" s="11"/>
      <c r="AB54" s="29">
        <v>141</v>
      </c>
      <c r="AC54" s="29">
        <f t="shared" si="1"/>
        <v>141</v>
      </c>
      <c r="AD54" s="29">
        <f>SUM(AB54*0.675)</f>
        <v>95.175000000000011</v>
      </c>
      <c r="AE54" s="29">
        <f>SUM(AD54*K54)</f>
        <v>95.175000000000011</v>
      </c>
      <c r="AF54" s="31">
        <f>SUM(AD54/1.12)</f>
        <v>84.977678571428569</v>
      </c>
      <c r="AG54" s="31">
        <f>SUM(AF54*K54)</f>
        <v>84.977678571428569</v>
      </c>
    </row>
    <row r="55" spans="1:33" ht="84.5" customHeight="1" x14ac:dyDescent="0.15">
      <c r="A55" s="13"/>
      <c r="B55" s="7" t="s">
        <v>56</v>
      </c>
      <c r="C55" s="7" t="s">
        <v>136</v>
      </c>
      <c r="D55" s="7" t="s">
        <v>50</v>
      </c>
      <c r="E55" s="7" t="s">
        <v>18</v>
      </c>
      <c r="F55" s="8" t="s">
        <v>22</v>
      </c>
      <c r="G55" s="9" t="s">
        <v>31</v>
      </c>
      <c r="H55" s="7" t="s">
        <v>46</v>
      </c>
      <c r="I55" s="7" t="s">
        <v>11</v>
      </c>
      <c r="J55" s="8" t="s">
        <v>40</v>
      </c>
      <c r="K55" s="10">
        <f t="shared" si="0"/>
        <v>1</v>
      </c>
      <c r="L55" s="11"/>
      <c r="M55" s="10"/>
      <c r="N55" s="11"/>
      <c r="O55" s="11"/>
      <c r="P55" s="11"/>
      <c r="Q55" s="11"/>
      <c r="R55" s="11"/>
      <c r="S55" s="11"/>
      <c r="T55" s="11"/>
      <c r="U55" s="11"/>
      <c r="V55" s="11"/>
      <c r="W55" s="11">
        <v>1</v>
      </c>
      <c r="X55" s="11"/>
      <c r="Y55" s="11"/>
      <c r="Z55" s="11"/>
      <c r="AA55" s="11"/>
      <c r="AB55" s="29">
        <v>82</v>
      </c>
      <c r="AC55" s="29">
        <f t="shared" si="1"/>
        <v>82</v>
      </c>
      <c r="AD55" s="29">
        <f>SUM(AB55*0.675)</f>
        <v>55.35</v>
      </c>
      <c r="AE55" s="29">
        <f>SUM(AD55*K55)</f>
        <v>55.35</v>
      </c>
      <c r="AF55" s="31">
        <f>SUM(AD55/1.12)</f>
        <v>49.419642857142854</v>
      </c>
      <c r="AG55" s="31">
        <f>SUM(AF55*K55)</f>
        <v>49.419642857142854</v>
      </c>
    </row>
    <row r="56" spans="1:33" ht="84.5" customHeight="1" x14ac:dyDescent="0.15">
      <c r="A56" s="13"/>
      <c r="B56" s="7" t="s">
        <v>56</v>
      </c>
      <c r="C56" s="7" t="s">
        <v>136</v>
      </c>
      <c r="D56" s="7" t="s">
        <v>50</v>
      </c>
      <c r="E56" s="7" t="s">
        <v>37</v>
      </c>
      <c r="F56" s="8" t="s">
        <v>38</v>
      </c>
      <c r="G56" s="9" t="s">
        <v>31</v>
      </c>
      <c r="H56" s="7" t="s">
        <v>46</v>
      </c>
      <c r="I56" s="7" t="s">
        <v>11</v>
      </c>
      <c r="J56" s="8" t="s">
        <v>40</v>
      </c>
      <c r="K56" s="10">
        <f t="shared" si="0"/>
        <v>1</v>
      </c>
      <c r="L56" s="11"/>
      <c r="M56" s="10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>
        <v>1</v>
      </c>
      <c r="AB56" s="29">
        <v>82</v>
      </c>
      <c r="AC56" s="29">
        <f t="shared" si="1"/>
        <v>82</v>
      </c>
      <c r="AD56" s="29">
        <f>SUM(AB56*0.675)</f>
        <v>55.35</v>
      </c>
      <c r="AE56" s="29">
        <f>SUM(AD56*K56)</f>
        <v>55.35</v>
      </c>
      <c r="AF56" s="31">
        <f>SUM(AD56/1.12)</f>
        <v>49.419642857142854</v>
      </c>
      <c r="AG56" s="31">
        <f>SUM(AF56*K56)</f>
        <v>49.419642857142854</v>
      </c>
    </row>
    <row r="57" spans="1:33" ht="72.5" customHeight="1" x14ac:dyDescent="0.15">
      <c r="A57" s="13"/>
      <c r="B57" s="7" t="s">
        <v>56</v>
      </c>
      <c r="C57" s="7" t="s">
        <v>140</v>
      </c>
      <c r="D57" s="7" t="s">
        <v>50</v>
      </c>
      <c r="E57" s="7" t="s">
        <v>63</v>
      </c>
      <c r="F57" s="8" t="s">
        <v>66</v>
      </c>
      <c r="G57" s="9" t="s">
        <v>31</v>
      </c>
      <c r="H57" s="7" t="s">
        <v>46</v>
      </c>
      <c r="I57" s="7" t="s">
        <v>11</v>
      </c>
      <c r="J57" s="8" t="s">
        <v>12</v>
      </c>
      <c r="K57" s="10">
        <f t="shared" si="0"/>
        <v>1</v>
      </c>
      <c r="L57" s="11"/>
      <c r="M57" s="10"/>
      <c r="N57" s="11"/>
      <c r="O57" s="11"/>
      <c r="P57" s="11"/>
      <c r="Q57" s="11"/>
      <c r="R57" s="11"/>
      <c r="S57" s="11"/>
      <c r="T57" s="11"/>
      <c r="U57" s="11"/>
      <c r="V57" s="11">
        <v>1</v>
      </c>
      <c r="W57" s="11"/>
      <c r="X57" s="11"/>
      <c r="Y57" s="11"/>
      <c r="Z57" s="11"/>
      <c r="AA57" s="11"/>
      <c r="AB57" s="29">
        <v>110</v>
      </c>
      <c r="AC57" s="29">
        <f t="shared" si="1"/>
        <v>110</v>
      </c>
      <c r="AD57" s="29">
        <f>SUM(AB57*0.675)</f>
        <v>74.25</v>
      </c>
      <c r="AE57" s="29">
        <f>SUM(AD57*K57)</f>
        <v>74.25</v>
      </c>
      <c r="AF57" s="31">
        <f>SUM(AD57/1.12)</f>
        <v>66.294642857142847</v>
      </c>
      <c r="AG57" s="31">
        <f>SUM(AF57*K57)</f>
        <v>66.294642857142847</v>
      </c>
    </row>
    <row r="58" spans="1:33" ht="72.5" customHeight="1" x14ac:dyDescent="0.15">
      <c r="A58" s="13"/>
      <c r="B58" s="7" t="s">
        <v>56</v>
      </c>
      <c r="C58" s="7" t="s">
        <v>140</v>
      </c>
      <c r="D58" s="7" t="s">
        <v>50</v>
      </c>
      <c r="E58" s="7" t="s">
        <v>15</v>
      </c>
      <c r="F58" s="8" t="s">
        <v>16</v>
      </c>
      <c r="G58" s="9" t="s">
        <v>31</v>
      </c>
      <c r="H58" s="7" t="s">
        <v>46</v>
      </c>
      <c r="I58" s="7" t="s">
        <v>11</v>
      </c>
      <c r="J58" s="8" t="s">
        <v>12</v>
      </c>
      <c r="K58" s="10">
        <f t="shared" si="0"/>
        <v>1</v>
      </c>
      <c r="L58" s="11"/>
      <c r="M58" s="10"/>
      <c r="N58" s="11"/>
      <c r="O58" s="11"/>
      <c r="P58" s="11"/>
      <c r="Q58" s="11"/>
      <c r="R58" s="11"/>
      <c r="S58" s="11"/>
      <c r="T58" s="11"/>
      <c r="U58" s="11"/>
      <c r="V58" s="11">
        <v>1</v>
      </c>
      <c r="W58" s="11"/>
      <c r="X58" s="11"/>
      <c r="Y58" s="11"/>
      <c r="Z58" s="11"/>
      <c r="AA58" s="11"/>
      <c r="AB58" s="29">
        <v>110</v>
      </c>
      <c r="AC58" s="29">
        <f t="shared" si="1"/>
        <v>110</v>
      </c>
      <c r="AD58" s="29">
        <f>SUM(AB58*0.675)</f>
        <v>74.25</v>
      </c>
      <c r="AE58" s="29">
        <f>SUM(AD58*K58)</f>
        <v>74.25</v>
      </c>
      <c r="AF58" s="31">
        <f>SUM(AD58/1.12)</f>
        <v>66.294642857142847</v>
      </c>
      <c r="AG58" s="31">
        <f>SUM(AF58*K58)</f>
        <v>66.294642857142847</v>
      </c>
    </row>
    <row r="59" spans="1:33" ht="33" customHeight="1" x14ac:dyDescent="0.15">
      <c r="A59" s="12"/>
      <c r="B59" s="7" t="s">
        <v>56</v>
      </c>
      <c r="C59" s="7" t="s">
        <v>141</v>
      </c>
      <c r="D59" s="7" t="s">
        <v>53</v>
      </c>
      <c r="E59" s="7" t="s">
        <v>24</v>
      </c>
      <c r="F59" s="8" t="s">
        <v>25</v>
      </c>
      <c r="G59" s="9" t="s">
        <v>31</v>
      </c>
      <c r="H59" s="7" t="s">
        <v>30</v>
      </c>
      <c r="I59" s="7" t="s">
        <v>11</v>
      </c>
      <c r="J59" s="8" t="s">
        <v>12</v>
      </c>
      <c r="K59" s="10">
        <f t="shared" si="0"/>
        <v>1</v>
      </c>
      <c r="L59" s="11"/>
      <c r="M59" s="10"/>
      <c r="N59" s="11"/>
      <c r="O59" s="11"/>
      <c r="P59" s="11"/>
      <c r="Q59" s="11"/>
      <c r="R59" s="11"/>
      <c r="S59" s="11"/>
      <c r="T59" s="11"/>
      <c r="U59" s="11"/>
      <c r="V59" s="11"/>
      <c r="W59" s="11">
        <v>1</v>
      </c>
      <c r="X59" s="11"/>
      <c r="Y59" s="11"/>
      <c r="Z59" s="11"/>
      <c r="AA59" s="11"/>
      <c r="AB59" s="29">
        <v>148</v>
      </c>
      <c r="AC59" s="29">
        <f t="shared" si="1"/>
        <v>148</v>
      </c>
      <c r="AD59" s="29">
        <f>SUM(AB59*0.675)</f>
        <v>99.9</v>
      </c>
      <c r="AE59" s="29">
        <f>SUM(AD59*K59)</f>
        <v>99.9</v>
      </c>
      <c r="AF59" s="31">
        <f>SUM(AD59/1.12)</f>
        <v>89.196428571428569</v>
      </c>
      <c r="AG59" s="31">
        <f>SUM(AF59*K59)</f>
        <v>89.196428571428569</v>
      </c>
    </row>
    <row r="60" spans="1:33" ht="33" customHeight="1" x14ac:dyDescent="0.15">
      <c r="A60" s="7"/>
      <c r="B60" s="7" t="s">
        <v>56</v>
      </c>
      <c r="C60" s="7" t="s">
        <v>141</v>
      </c>
      <c r="D60" s="7" t="s">
        <v>53</v>
      </c>
      <c r="E60" s="7" t="s">
        <v>15</v>
      </c>
      <c r="F60" s="8" t="s">
        <v>16</v>
      </c>
      <c r="G60" s="9" t="s">
        <v>31</v>
      </c>
      <c r="H60" s="7" t="s">
        <v>30</v>
      </c>
      <c r="I60" s="7" t="s">
        <v>11</v>
      </c>
      <c r="J60" s="8" t="s">
        <v>12</v>
      </c>
      <c r="K60" s="10">
        <f t="shared" si="0"/>
        <v>2</v>
      </c>
      <c r="L60" s="11"/>
      <c r="M60" s="10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>
        <v>1</v>
      </c>
      <c r="Z60" s="11">
        <v>1</v>
      </c>
      <c r="AA60" s="11"/>
      <c r="AB60" s="29">
        <v>148</v>
      </c>
      <c r="AC60" s="29">
        <f t="shared" si="1"/>
        <v>296</v>
      </c>
      <c r="AD60" s="29">
        <f>SUM(AB60*0.675)</f>
        <v>99.9</v>
      </c>
      <c r="AE60" s="29">
        <f>SUM(AD60*K60)</f>
        <v>199.8</v>
      </c>
      <c r="AF60" s="31">
        <f>SUM(AD60/1.12)</f>
        <v>89.196428571428569</v>
      </c>
      <c r="AG60" s="31">
        <f>SUM(AF60*K60)</f>
        <v>178.39285714285714</v>
      </c>
    </row>
    <row r="61" spans="1:33" ht="33" customHeight="1" x14ac:dyDescent="0.15">
      <c r="A61" s="7"/>
      <c r="B61" s="7" t="s">
        <v>56</v>
      </c>
      <c r="C61" s="7" t="s">
        <v>141</v>
      </c>
      <c r="D61" s="7" t="s">
        <v>53</v>
      </c>
      <c r="E61" s="7" t="s">
        <v>61</v>
      </c>
      <c r="F61" s="8" t="s">
        <v>62</v>
      </c>
      <c r="G61" s="9" t="s">
        <v>31</v>
      </c>
      <c r="H61" s="7" t="s">
        <v>30</v>
      </c>
      <c r="I61" s="7" t="s">
        <v>11</v>
      </c>
      <c r="J61" s="8" t="s">
        <v>12</v>
      </c>
      <c r="K61" s="10">
        <f t="shared" si="0"/>
        <v>1</v>
      </c>
      <c r="L61" s="11"/>
      <c r="M61" s="10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>
        <v>1</v>
      </c>
      <c r="Z61" s="11"/>
      <c r="AA61" s="11"/>
      <c r="AB61" s="29">
        <v>148</v>
      </c>
      <c r="AC61" s="29">
        <f t="shared" si="1"/>
        <v>148</v>
      </c>
      <c r="AD61" s="29">
        <f>SUM(AB61*0.675)</f>
        <v>99.9</v>
      </c>
      <c r="AE61" s="29">
        <f>SUM(AD61*K61)</f>
        <v>99.9</v>
      </c>
      <c r="AF61" s="31">
        <f>SUM(AD61/1.12)</f>
        <v>89.196428571428569</v>
      </c>
      <c r="AG61" s="31">
        <f>SUM(AF61*K61)</f>
        <v>89.196428571428569</v>
      </c>
    </row>
    <row r="62" spans="1:33" ht="33" customHeight="1" x14ac:dyDescent="0.15">
      <c r="A62" s="7"/>
      <c r="B62" s="7" t="s">
        <v>56</v>
      </c>
      <c r="C62" s="7" t="s">
        <v>141</v>
      </c>
      <c r="D62" s="7" t="s">
        <v>53</v>
      </c>
      <c r="E62" s="7" t="s">
        <v>37</v>
      </c>
      <c r="F62" s="8" t="s">
        <v>38</v>
      </c>
      <c r="G62" s="9" t="s">
        <v>31</v>
      </c>
      <c r="H62" s="7" t="s">
        <v>30</v>
      </c>
      <c r="I62" s="7" t="s">
        <v>11</v>
      </c>
      <c r="J62" s="8" t="s">
        <v>12</v>
      </c>
      <c r="K62" s="10">
        <f t="shared" si="0"/>
        <v>1</v>
      </c>
      <c r="L62" s="11"/>
      <c r="M62" s="10"/>
      <c r="N62" s="11"/>
      <c r="O62" s="11"/>
      <c r="P62" s="11"/>
      <c r="Q62" s="11"/>
      <c r="R62" s="11"/>
      <c r="S62" s="11"/>
      <c r="T62" s="11"/>
      <c r="U62" s="11"/>
      <c r="V62" s="11"/>
      <c r="W62" s="11">
        <v>1</v>
      </c>
      <c r="X62" s="11"/>
      <c r="Y62" s="11"/>
      <c r="Z62" s="11"/>
      <c r="AA62" s="11"/>
      <c r="AB62" s="29">
        <v>148</v>
      </c>
      <c r="AC62" s="29">
        <f t="shared" si="1"/>
        <v>148</v>
      </c>
      <c r="AD62" s="29">
        <f>SUM(AB62*0.675)</f>
        <v>99.9</v>
      </c>
      <c r="AE62" s="29">
        <f>SUM(AD62*K62)</f>
        <v>99.9</v>
      </c>
      <c r="AF62" s="31">
        <f>SUM(AD62/1.12)</f>
        <v>89.196428571428569</v>
      </c>
      <c r="AG62" s="31">
        <f>SUM(AF62*K62)</f>
        <v>89.196428571428569</v>
      </c>
    </row>
    <row r="63" spans="1:33" ht="17" x14ac:dyDescent="0.15">
      <c r="A63" s="12"/>
      <c r="B63" s="7" t="s">
        <v>56</v>
      </c>
      <c r="C63" s="7" t="s">
        <v>142</v>
      </c>
      <c r="D63" s="7" t="s">
        <v>53</v>
      </c>
      <c r="E63" s="7" t="s">
        <v>28</v>
      </c>
      <c r="F63" s="8" t="s">
        <v>29</v>
      </c>
      <c r="G63" s="9" t="s">
        <v>31</v>
      </c>
      <c r="H63" s="7">
        <v>6110209100</v>
      </c>
      <c r="I63" s="7" t="s">
        <v>11</v>
      </c>
      <c r="J63" s="8" t="s">
        <v>12</v>
      </c>
      <c r="K63" s="10">
        <f t="shared" si="0"/>
        <v>2</v>
      </c>
      <c r="L63" s="11"/>
      <c r="M63" s="10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>
        <v>1</v>
      </c>
      <c r="Z63" s="11">
        <v>1</v>
      </c>
      <c r="AA63" s="11"/>
      <c r="AB63" s="29">
        <v>128</v>
      </c>
      <c r="AC63" s="29">
        <f t="shared" si="1"/>
        <v>256</v>
      </c>
      <c r="AD63" s="29">
        <f>SUM(AB63*0.675)</f>
        <v>86.4</v>
      </c>
      <c r="AE63" s="29">
        <f>SUM(AD63*K63)</f>
        <v>172.8</v>
      </c>
      <c r="AF63" s="31">
        <f>SUM(AD63/1.12)</f>
        <v>77.142857142857139</v>
      </c>
      <c r="AG63" s="31">
        <f>SUM(AF63*K63)</f>
        <v>154.28571428571428</v>
      </c>
    </row>
    <row r="64" spans="1:33" ht="167.25" customHeight="1" x14ac:dyDescent="0.15">
      <c r="A64" s="12"/>
      <c r="B64" s="7" t="s">
        <v>56</v>
      </c>
      <c r="C64" s="7" t="s">
        <v>207</v>
      </c>
      <c r="D64" s="7" t="s">
        <v>208</v>
      </c>
      <c r="E64" s="7">
        <v>999</v>
      </c>
      <c r="F64" s="8" t="s">
        <v>38</v>
      </c>
      <c r="G64" s="9" t="s">
        <v>209</v>
      </c>
      <c r="H64" s="7">
        <v>6110209100</v>
      </c>
      <c r="I64" s="7"/>
      <c r="J64" s="8" t="s">
        <v>21</v>
      </c>
      <c r="K64" s="10">
        <v>1</v>
      </c>
      <c r="L64" s="11"/>
      <c r="M64" s="10"/>
      <c r="N64" s="11"/>
      <c r="O64" s="11"/>
      <c r="P64" s="11"/>
      <c r="Q64" s="11"/>
      <c r="R64" s="11"/>
      <c r="S64" s="11"/>
      <c r="T64" s="11"/>
      <c r="U64" s="11"/>
      <c r="V64" s="11"/>
      <c r="W64" s="11">
        <v>1</v>
      </c>
      <c r="X64" s="11"/>
      <c r="Y64" s="11"/>
      <c r="Z64" s="11"/>
      <c r="AA64" s="11"/>
      <c r="AB64" s="29">
        <v>105</v>
      </c>
      <c r="AC64" s="29">
        <f t="shared" si="1"/>
        <v>105</v>
      </c>
      <c r="AD64" s="29">
        <f>SUM(AB64*0.675)</f>
        <v>70.875</v>
      </c>
      <c r="AE64" s="29">
        <f>SUM(AD64*K64)</f>
        <v>70.875</v>
      </c>
      <c r="AF64" s="31">
        <f>SUM(AD64/1.12)</f>
        <v>63.281249999999993</v>
      </c>
      <c r="AG64" s="31">
        <f>SUM(AF64*K64)</f>
        <v>63.281249999999993</v>
      </c>
    </row>
    <row r="65" spans="1:33" ht="122.5" customHeight="1" x14ac:dyDescent="0.15">
      <c r="A65" s="12"/>
      <c r="B65" s="7" t="s">
        <v>56</v>
      </c>
      <c r="C65" s="7" t="s">
        <v>143</v>
      </c>
      <c r="D65" s="7" t="s">
        <v>51</v>
      </c>
      <c r="E65" s="7" t="s">
        <v>67</v>
      </c>
      <c r="F65" s="8" t="s">
        <v>68</v>
      </c>
      <c r="G65" s="9" t="s">
        <v>31</v>
      </c>
      <c r="H65" s="7" t="s">
        <v>30</v>
      </c>
      <c r="I65" s="7" t="s">
        <v>20</v>
      </c>
      <c r="J65" s="8" t="s">
        <v>21</v>
      </c>
      <c r="K65" s="10">
        <f t="shared" si="0"/>
        <v>1</v>
      </c>
      <c r="L65" s="11"/>
      <c r="M65" s="10"/>
      <c r="N65" s="11"/>
      <c r="O65" s="11"/>
      <c r="P65" s="11"/>
      <c r="Q65" s="11"/>
      <c r="R65" s="11"/>
      <c r="S65" s="11"/>
      <c r="T65" s="11"/>
      <c r="U65" s="11"/>
      <c r="V65" s="11">
        <v>1</v>
      </c>
      <c r="W65" s="11"/>
      <c r="X65" s="11"/>
      <c r="Y65" s="11"/>
      <c r="Z65" s="11"/>
      <c r="AA65" s="11"/>
      <c r="AB65" s="29">
        <v>98</v>
      </c>
      <c r="AC65" s="29">
        <f t="shared" si="1"/>
        <v>98</v>
      </c>
      <c r="AD65" s="29">
        <f>SUM(AB65*0.675)</f>
        <v>66.150000000000006</v>
      </c>
      <c r="AE65" s="29">
        <f>SUM(AD65*K65)</f>
        <v>66.150000000000006</v>
      </c>
      <c r="AF65" s="31">
        <f>SUM(AD65/1.12)</f>
        <v>59.0625</v>
      </c>
      <c r="AG65" s="31">
        <f>SUM(AF65*K65)</f>
        <v>59.0625</v>
      </c>
    </row>
    <row r="66" spans="1:33" ht="17" x14ac:dyDescent="0.15">
      <c r="A66" s="7"/>
      <c r="B66" s="7" t="s">
        <v>56</v>
      </c>
      <c r="C66" s="7" t="s">
        <v>144</v>
      </c>
      <c r="D66" s="7" t="s">
        <v>51</v>
      </c>
      <c r="E66" s="7" t="s">
        <v>132</v>
      </c>
      <c r="F66" s="8" t="s">
        <v>133</v>
      </c>
      <c r="G66" s="9" t="s">
        <v>31</v>
      </c>
      <c r="H66" s="7" t="s">
        <v>30</v>
      </c>
      <c r="I66" s="7" t="s">
        <v>20</v>
      </c>
      <c r="J66" s="8" t="s">
        <v>21</v>
      </c>
      <c r="K66" s="10">
        <f t="shared" si="0"/>
        <v>1</v>
      </c>
      <c r="L66" s="11"/>
      <c r="M66" s="10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>
        <v>1</v>
      </c>
      <c r="Y66" s="11"/>
      <c r="Z66" s="11"/>
      <c r="AA66" s="11"/>
      <c r="AB66" s="29">
        <v>94</v>
      </c>
      <c r="AC66" s="29">
        <f t="shared" si="1"/>
        <v>94</v>
      </c>
      <c r="AD66" s="29">
        <f>SUM(AB66*0.675)</f>
        <v>63.45</v>
      </c>
      <c r="AE66" s="29">
        <f>SUM(AD66*K66)</f>
        <v>63.45</v>
      </c>
      <c r="AF66" s="31">
        <f>SUM(AD66/1.12)</f>
        <v>56.651785714285708</v>
      </c>
      <c r="AG66" s="31">
        <f>SUM(AF66*K66)</f>
        <v>56.651785714285708</v>
      </c>
    </row>
    <row r="67" spans="1:33" ht="43" customHeight="1" x14ac:dyDescent="0.15">
      <c r="A67" s="13"/>
      <c r="B67" s="7" t="s">
        <v>56</v>
      </c>
      <c r="C67" s="7" t="s">
        <v>145</v>
      </c>
      <c r="D67" s="7" t="s">
        <v>51</v>
      </c>
      <c r="E67" s="7" t="s">
        <v>121</v>
      </c>
      <c r="F67" s="8" t="s">
        <v>122</v>
      </c>
      <c r="G67" s="9" t="s">
        <v>31</v>
      </c>
      <c r="H67" s="7" t="s">
        <v>30</v>
      </c>
      <c r="I67" s="7" t="s">
        <v>20</v>
      </c>
      <c r="J67" s="8" t="s">
        <v>21</v>
      </c>
      <c r="K67" s="10">
        <f t="shared" si="0"/>
        <v>2</v>
      </c>
      <c r="L67" s="11"/>
      <c r="M67" s="10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>
        <v>2</v>
      </c>
      <c r="Y67" s="11"/>
      <c r="Z67" s="11"/>
      <c r="AA67" s="11"/>
      <c r="AB67" s="29">
        <v>94</v>
      </c>
      <c r="AC67" s="29">
        <f t="shared" si="1"/>
        <v>188</v>
      </c>
      <c r="AD67" s="29">
        <f>SUM(AB67*0.675)</f>
        <v>63.45</v>
      </c>
      <c r="AE67" s="29">
        <f>SUM(AD67*K67)</f>
        <v>126.9</v>
      </c>
      <c r="AF67" s="31">
        <f>SUM(AD67/1.12)</f>
        <v>56.651785714285708</v>
      </c>
      <c r="AG67" s="31">
        <f>SUM(AF67*K67)</f>
        <v>113.30357142857142</v>
      </c>
    </row>
    <row r="68" spans="1:33" ht="43" customHeight="1" x14ac:dyDescent="0.15">
      <c r="A68" s="13"/>
      <c r="B68" s="7" t="s">
        <v>56</v>
      </c>
      <c r="C68" s="7" t="s">
        <v>145</v>
      </c>
      <c r="D68" s="7" t="s">
        <v>51</v>
      </c>
      <c r="E68" s="7" t="s">
        <v>146</v>
      </c>
      <c r="F68" s="8" t="s">
        <v>147</v>
      </c>
      <c r="G68" s="9" t="s">
        <v>31</v>
      </c>
      <c r="H68" s="7" t="s">
        <v>30</v>
      </c>
      <c r="I68" s="7" t="s">
        <v>20</v>
      </c>
      <c r="J68" s="8" t="s">
        <v>21</v>
      </c>
      <c r="K68" s="10">
        <f t="shared" si="0"/>
        <v>1</v>
      </c>
      <c r="L68" s="11"/>
      <c r="M68" s="10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>
        <v>1</v>
      </c>
      <c r="Y68" s="11"/>
      <c r="Z68" s="11"/>
      <c r="AA68" s="11"/>
      <c r="AB68" s="29">
        <v>94</v>
      </c>
      <c r="AC68" s="29">
        <f t="shared" si="1"/>
        <v>94</v>
      </c>
      <c r="AD68" s="29">
        <f>SUM(AB68*0.675)</f>
        <v>63.45</v>
      </c>
      <c r="AE68" s="29">
        <f>SUM(AD68*K68)</f>
        <v>63.45</v>
      </c>
      <c r="AF68" s="31">
        <f>SUM(AD68/1.12)</f>
        <v>56.651785714285708</v>
      </c>
      <c r="AG68" s="31">
        <f>SUM(AF68*K68)</f>
        <v>56.651785714285708</v>
      </c>
    </row>
    <row r="69" spans="1:33" ht="43" customHeight="1" x14ac:dyDescent="0.15">
      <c r="A69" s="13"/>
      <c r="B69" s="7" t="s">
        <v>56</v>
      </c>
      <c r="C69" s="7" t="s">
        <v>145</v>
      </c>
      <c r="D69" s="7" t="s">
        <v>51</v>
      </c>
      <c r="E69" s="7" t="s">
        <v>132</v>
      </c>
      <c r="F69" s="8" t="s">
        <v>133</v>
      </c>
      <c r="G69" s="9" t="s">
        <v>31</v>
      </c>
      <c r="H69" s="7" t="s">
        <v>30</v>
      </c>
      <c r="I69" s="7" t="s">
        <v>20</v>
      </c>
      <c r="J69" s="8" t="s">
        <v>21</v>
      </c>
      <c r="K69" s="10">
        <f t="shared" si="0"/>
        <v>2</v>
      </c>
      <c r="L69" s="11"/>
      <c r="M69" s="10"/>
      <c r="N69" s="11"/>
      <c r="O69" s="11"/>
      <c r="P69" s="11"/>
      <c r="Q69" s="11"/>
      <c r="R69" s="11"/>
      <c r="S69" s="11"/>
      <c r="T69" s="11"/>
      <c r="U69" s="11"/>
      <c r="V69" s="11">
        <v>1</v>
      </c>
      <c r="W69" s="11"/>
      <c r="X69" s="11"/>
      <c r="Y69" s="11">
        <v>1</v>
      </c>
      <c r="Z69" s="11"/>
      <c r="AA69" s="11"/>
      <c r="AB69" s="29">
        <v>94</v>
      </c>
      <c r="AC69" s="29">
        <f t="shared" si="1"/>
        <v>188</v>
      </c>
      <c r="AD69" s="29">
        <f>SUM(AB69*0.675)</f>
        <v>63.45</v>
      </c>
      <c r="AE69" s="29">
        <f>SUM(AD69*K69)</f>
        <v>126.9</v>
      </c>
      <c r="AF69" s="31">
        <f>SUM(AD69/1.12)</f>
        <v>56.651785714285708</v>
      </c>
      <c r="AG69" s="31">
        <f>SUM(AF69*K69)</f>
        <v>113.30357142857142</v>
      </c>
    </row>
    <row r="70" spans="1:33" ht="38" customHeight="1" x14ac:dyDescent="0.15">
      <c r="A70" s="13"/>
      <c r="B70" s="7" t="s">
        <v>56</v>
      </c>
      <c r="C70" s="7" t="s">
        <v>148</v>
      </c>
      <c r="D70" s="7" t="s">
        <v>51</v>
      </c>
      <c r="E70" s="7" t="s">
        <v>121</v>
      </c>
      <c r="F70" s="8" t="s">
        <v>122</v>
      </c>
      <c r="G70" s="9" t="s">
        <v>31</v>
      </c>
      <c r="H70" s="7" t="s">
        <v>30</v>
      </c>
      <c r="I70" s="7" t="s">
        <v>20</v>
      </c>
      <c r="J70" s="8" t="s">
        <v>21</v>
      </c>
      <c r="K70" s="10">
        <f t="shared" si="0"/>
        <v>3</v>
      </c>
      <c r="L70" s="11"/>
      <c r="M70" s="10"/>
      <c r="N70" s="11"/>
      <c r="O70" s="11"/>
      <c r="P70" s="11"/>
      <c r="Q70" s="11"/>
      <c r="R70" s="11"/>
      <c r="S70" s="11"/>
      <c r="T70" s="11"/>
      <c r="U70" s="11">
        <v>1</v>
      </c>
      <c r="V70" s="11"/>
      <c r="W70" s="11"/>
      <c r="X70" s="11">
        <v>2</v>
      </c>
      <c r="Y70" s="11"/>
      <c r="Z70" s="11"/>
      <c r="AA70" s="11"/>
      <c r="AB70" s="29">
        <v>102</v>
      </c>
      <c r="AC70" s="29">
        <f t="shared" si="1"/>
        <v>306</v>
      </c>
      <c r="AD70" s="29">
        <f>SUM(AB70*0.675)</f>
        <v>68.850000000000009</v>
      </c>
      <c r="AE70" s="29">
        <f>SUM(AD70*K70)</f>
        <v>206.55</v>
      </c>
      <c r="AF70" s="31">
        <f>SUM(AD70/1.12)</f>
        <v>61.473214285714285</v>
      </c>
      <c r="AG70" s="31">
        <f>SUM(AF70*K70)</f>
        <v>184.41964285714286</v>
      </c>
    </row>
    <row r="71" spans="1:33" ht="38" customHeight="1" x14ac:dyDescent="0.15">
      <c r="A71" s="13"/>
      <c r="B71" s="7" t="s">
        <v>56</v>
      </c>
      <c r="C71" s="7" t="s">
        <v>148</v>
      </c>
      <c r="D71" s="7" t="s">
        <v>51</v>
      </c>
      <c r="E71" s="7" t="s">
        <v>130</v>
      </c>
      <c r="F71" s="8" t="s">
        <v>131</v>
      </c>
      <c r="G71" s="9" t="s">
        <v>31</v>
      </c>
      <c r="H71" s="7" t="s">
        <v>30</v>
      </c>
      <c r="I71" s="7" t="s">
        <v>20</v>
      </c>
      <c r="J71" s="8" t="s">
        <v>21</v>
      </c>
      <c r="K71" s="10">
        <f t="shared" si="0"/>
        <v>8</v>
      </c>
      <c r="L71" s="11"/>
      <c r="M71" s="10"/>
      <c r="N71" s="11"/>
      <c r="O71" s="11"/>
      <c r="P71" s="11"/>
      <c r="Q71" s="11"/>
      <c r="R71" s="11"/>
      <c r="S71" s="11"/>
      <c r="T71" s="11"/>
      <c r="U71" s="11"/>
      <c r="V71" s="11">
        <v>3</v>
      </c>
      <c r="W71" s="11">
        <v>4</v>
      </c>
      <c r="X71" s="11">
        <v>1</v>
      </c>
      <c r="Y71" s="11"/>
      <c r="Z71" s="11"/>
      <c r="AA71" s="11"/>
      <c r="AB71" s="29">
        <v>102</v>
      </c>
      <c r="AC71" s="29">
        <f t="shared" si="1"/>
        <v>816</v>
      </c>
      <c r="AD71" s="29">
        <f>SUM(AB71*0.675)</f>
        <v>68.850000000000009</v>
      </c>
      <c r="AE71" s="29">
        <f>SUM(AD71*K71)</f>
        <v>550.80000000000007</v>
      </c>
      <c r="AF71" s="31">
        <f>SUM(AD71/1.12)</f>
        <v>61.473214285714285</v>
      </c>
      <c r="AG71" s="31">
        <f>SUM(AF71*K71)</f>
        <v>491.78571428571428</v>
      </c>
    </row>
    <row r="72" spans="1:33" ht="38" customHeight="1" x14ac:dyDescent="0.15">
      <c r="A72" s="13"/>
      <c r="B72" s="7" t="s">
        <v>56</v>
      </c>
      <c r="C72" s="7" t="s">
        <v>148</v>
      </c>
      <c r="D72" s="7" t="s">
        <v>51</v>
      </c>
      <c r="E72" s="7" t="s">
        <v>132</v>
      </c>
      <c r="F72" s="8" t="s">
        <v>133</v>
      </c>
      <c r="G72" s="9" t="s">
        <v>31</v>
      </c>
      <c r="H72" s="7" t="s">
        <v>30</v>
      </c>
      <c r="I72" s="7" t="s">
        <v>20</v>
      </c>
      <c r="J72" s="8" t="s">
        <v>21</v>
      </c>
      <c r="K72" s="10">
        <f t="shared" si="0"/>
        <v>1</v>
      </c>
      <c r="L72" s="11"/>
      <c r="M72" s="10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>
        <v>1</v>
      </c>
      <c r="Z72" s="11"/>
      <c r="AA72" s="11"/>
      <c r="AB72" s="29">
        <v>102</v>
      </c>
      <c r="AC72" s="29">
        <f t="shared" si="1"/>
        <v>102</v>
      </c>
      <c r="AD72" s="29">
        <f>SUM(AB72*0.675)</f>
        <v>68.850000000000009</v>
      </c>
      <c r="AE72" s="29">
        <f>SUM(AD72*K72)</f>
        <v>68.850000000000009</v>
      </c>
      <c r="AF72" s="31">
        <f>SUM(AD72/1.12)</f>
        <v>61.473214285714285</v>
      </c>
      <c r="AG72" s="31">
        <f>SUM(AF72*K72)</f>
        <v>61.473214285714285</v>
      </c>
    </row>
    <row r="73" spans="1:33" ht="134" customHeight="1" x14ac:dyDescent="0.15">
      <c r="A73" s="7"/>
      <c r="B73" s="7" t="s">
        <v>56</v>
      </c>
      <c r="C73" s="7" t="s">
        <v>149</v>
      </c>
      <c r="D73" s="7" t="s">
        <v>54</v>
      </c>
      <c r="E73" s="7" t="s">
        <v>37</v>
      </c>
      <c r="F73" s="8" t="s">
        <v>38</v>
      </c>
      <c r="G73" s="9" t="s">
        <v>31</v>
      </c>
      <c r="H73" s="7" t="s">
        <v>55</v>
      </c>
      <c r="I73" s="7" t="s">
        <v>11</v>
      </c>
      <c r="J73" s="8" t="s">
        <v>12</v>
      </c>
      <c r="K73" s="10">
        <f t="shared" si="0"/>
        <v>1</v>
      </c>
      <c r="L73" s="11"/>
      <c r="M73" s="10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>
        <v>1</v>
      </c>
      <c r="Y73" s="11"/>
      <c r="Z73" s="11"/>
      <c r="AA73" s="11"/>
      <c r="AB73" s="29">
        <v>42</v>
      </c>
      <c r="AC73" s="29">
        <f t="shared" si="1"/>
        <v>42</v>
      </c>
      <c r="AD73" s="29">
        <f>SUM(AB73*0.675)</f>
        <v>28.35</v>
      </c>
      <c r="AE73" s="29">
        <f>SUM(AD73*K73)</f>
        <v>28.35</v>
      </c>
      <c r="AF73" s="31">
        <f>SUM(AD73/1.12)</f>
        <v>25.3125</v>
      </c>
      <c r="AG73" s="31">
        <f>SUM(AF73*K73)</f>
        <v>25.3125</v>
      </c>
    </row>
    <row r="74" spans="1:33" ht="146" customHeight="1" x14ac:dyDescent="0.15">
      <c r="A74" s="12"/>
      <c r="B74" s="7" t="s">
        <v>56</v>
      </c>
      <c r="C74" s="7" t="s">
        <v>150</v>
      </c>
      <c r="D74" s="7" t="s">
        <v>54</v>
      </c>
      <c r="E74" s="7" t="s">
        <v>15</v>
      </c>
      <c r="F74" s="8" t="s">
        <v>16</v>
      </c>
      <c r="G74" s="9" t="s">
        <v>31</v>
      </c>
      <c r="H74" s="7" t="s">
        <v>55</v>
      </c>
      <c r="I74" s="7" t="s">
        <v>11</v>
      </c>
      <c r="J74" s="8" t="s">
        <v>12</v>
      </c>
      <c r="K74" s="10">
        <f t="shared" si="0"/>
        <v>3</v>
      </c>
      <c r="L74" s="11"/>
      <c r="M74" s="10"/>
      <c r="N74" s="11"/>
      <c r="O74" s="11"/>
      <c r="P74" s="11"/>
      <c r="Q74" s="11"/>
      <c r="R74" s="11"/>
      <c r="S74" s="11"/>
      <c r="T74" s="11"/>
      <c r="U74" s="11"/>
      <c r="V74" s="11">
        <v>1</v>
      </c>
      <c r="W74" s="11">
        <v>1</v>
      </c>
      <c r="X74" s="11">
        <v>1</v>
      </c>
      <c r="Y74" s="11"/>
      <c r="Z74" s="11"/>
      <c r="AA74" s="11"/>
      <c r="AB74" s="29">
        <v>42</v>
      </c>
      <c r="AC74" s="29">
        <f t="shared" si="1"/>
        <v>126</v>
      </c>
      <c r="AD74" s="29">
        <f>SUM(AB74*0.675)</f>
        <v>28.35</v>
      </c>
      <c r="AE74" s="29">
        <f>SUM(AD74*K74)</f>
        <v>85.050000000000011</v>
      </c>
      <c r="AF74" s="31">
        <f>SUM(AD74/1.12)</f>
        <v>25.3125</v>
      </c>
      <c r="AG74" s="31">
        <f>SUM(AF74*K74)</f>
        <v>75.9375</v>
      </c>
    </row>
    <row r="75" spans="1:33" ht="156.5" customHeight="1" x14ac:dyDescent="0.15">
      <c r="A75" s="12"/>
      <c r="B75" s="7" t="s">
        <v>56</v>
      </c>
      <c r="C75" s="7" t="s">
        <v>151</v>
      </c>
      <c r="D75" s="7" t="s">
        <v>54</v>
      </c>
      <c r="E75" s="7" t="s">
        <v>37</v>
      </c>
      <c r="F75" s="8" t="s">
        <v>38</v>
      </c>
      <c r="G75" s="9" t="s">
        <v>31</v>
      </c>
      <c r="H75" s="7" t="s">
        <v>55</v>
      </c>
      <c r="I75" s="7" t="s">
        <v>11</v>
      </c>
      <c r="J75" s="8" t="s">
        <v>12</v>
      </c>
      <c r="K75" s="10">
        <f t="shared" si="0"/>
        <v>1</v>
      </c>
      <c r="L75" s="11"/>
      <c r="M75" s="10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>
        <v>1</v>
      </c>
      <c r="Y75" s="11"/>
      <c r="Z75" s="11"/>
      <c r="AA75" s="11"/>
      <c r="AB75" s="29">
        <v>54</v>
      </c>
      <c r="AC75" s="29">
        <f t="shared" si="1"/>
        <v>54</v>
      </c>
      <c r="AD75" s="29">
        <f>SUM(AB75*0.675)</f>
        <v>36.450000000000003</v>
      </c>
      <c r="AE75" s="29">
        <f>SUM(AD75*K75)</f>
        <v>36.450000000000003</v>
      </c>
      <c r="AF75" s="31">
        <f>SUM(AD75/1.12)</f>
        <v>32.544642857142854</v>
      </c>
      <c r="AG75" s="31">
        <f>SUM(AF75*K75)</f>
        <v>32.544642857142854</v>
      </c>
    </row>
    <row r="76" spans="1:33" ht="17" x14ac:dyDescent="0.15">
      <c r="A76" s="7"/>
      <c r="B76" s="7" t="s">
        <v>56</v>
      </c>
      <c r="C76" s="7" t="s">
        <v>152</v>
      </c>
      <c r="D76" s="7" t="s">
        <v>54</v>
      </c>
      <c r="E76" s="7" t="s">
        <v>37</v>
      </c>
      <c r="F76" s="8" t="s">
        <v>38</v>
      </c>
      <c r="G76" s="9" t="s">
        <v>31</v>
      </c>
      <c r="H76" s="7" t="s">
        <v>55</v>
      </c>
      <c r="I76" s="7" t="s">
        <v>11</v>
      </c>
      <c r="J76" s="8" t="s">
        <v>12</v>
      </c>
      <c r="K76" s="10">
        <f t="shared" si="0"/>
        <v>3</v>
      </c>
      <c r="L76" s="11"/>
      <c r="M76" s="10"/>
      <c r="N76" s="11"/>
      <c r="O76" s="11"/>
      <c r="P76" s="11"/>
      <c r="Q76" s="11"/>
      <c r="R76" s="11"/>
      <c r="S76" s="11"/>
      <c r="T76" s="11"/>
      <c r="U76" s="11"/>
      <c r="V76" s="11"/>
      <c r="W76" s="11">
        <v>1</v>
      </c>
      <c r="X76" s="11">
        <v>2</v>
      </c>
      <c r="Y76" s="11"/>
      <c r="Z76" s="11"/>
      <c r="AA76" s="11"/>
      <c r="AB76" s="29">
        <v>54</v>
      </c>
      <c r="AC76" s="29">
        <f t="shared" si="1"/>
        <v>162</v>
      </c>
      <c r="AD76" s="29">
        <f>SUM(AB76*0.675)</f>
        <v>36.450000000000003</v>
      </c>
      <c r="AE76" s="29">
        <f>SUM(AD76*K76)</f>
        <v>109.35000000000001</v>
      </c>
      <c r="AF76" s="31">
        <f>SUM(AD76/1.12)</f>
        <v>32.544642857142854</v>
      </c>
      <c r="AG76" s="31">
        <f>SUM(AF76*K76)</f>
        <v>97.633928571428555</v>
      </c>
    </row>
    <row r="77" spans="1:33" ht="128" customHeight="1" x14ac:dyDescent="0.15">
      <c r="A77" s="7"/>
      <c r="B77" s="7" t="s">
        <v>56</v>
      </c>
      <c r="C77" s="7" t="s">
        <v>153</v>
      </c>
      <c r="D77" s="7" t="s">
        <v>54</v>
      </c>
      <c r="E77" s="7" t="s">
        <v>28</v>
      </c>
      <c r="F77" s="8" t="s">
        <v>29</v>
      </c>
      <c r="G77" s="9" t="s">
        <v>31</v>
      </c>
      <c r="H77" s="7" t="s">
        <v>55</v>
      </c>
      <c r="I77" s="7" t="s">
        <v>20</v>
      </c>
      <c r="J77" s="8" t="s">
        <v>21</v>
      </c>
      <c r="K77" s="10">
        <f t="shared" si="0"/>
        <v>2</v>
      </c>
      <c r="L77" s="11"/>
      <c r="M77" s="10"/>
      <c r="N77" s="11"/>
      <c r="O77" s="11"/>
      <c r="P77" s="11"/>
      <c r="Q77" s="11"/>
      <c r="R77" s="11"/>
      <c r="S77" s="11"/>
      <c r="T77" s="11"/>
      <c r="U77" s="11"/>
      <c r="V77" s="11">
        <v>2</v>
      </c>
      <c r="W77" s="11"/>
      <c r="X77" s="11"/>
      <c r="Y77" s="11"/>
      <c r="Z77" s="11"/>
      <c r="AA77" s="11"/>
      <c r="AB77" s="29">
        <v>56</v>
      </c>
      <c r="AC77" s="29">
        <f t="shared" si="1"/>
        <v>112</v>
      </c>
      <c r="AD77" s="29">
        <f>SUM(AB77*0.675)</f>
        <v>37.800000000000004</v>
      </c>
      <c r="AE77" s="29">
        <f>SUM(AD77*K77)</f>
        <v>75.600000000000009</v>
      </c>
      <c r="AF77" s="31">
        <f>SUM(AD77/1.12)</f>
        <v>33.75</v>
      </c>
      <c r="AG77" s="31">
        <f>SUM(AF77*K77)</f>
        <v>67.5</v>
      </c>
    </row>
    <row r="78" spans="1:33" ht="125.5" customHeight="1" x14ac:dyDescent="0.15">
      <c r="A78" s="7"/>
      <c r="B78" s="7" t="s">
        <v>56</v>
      </c>
      <c r="C78" s="7" t="s">
        <v>154</v>
      </c>
      <c r="D78" s="7" t="s">
        <v>54</v>
      </c>
      <c r="E78" s="7" t="s">
        <v>24</v>
      </c>
      <c r="F78" s="8" t="s">
        <v>25</v>
      </c>
      <c r="G78" s="9" t="s">
        <v>31</v>
      </c>
      <c r="H78" s="7" t="s">
        <v>55</v>
      </c>
      <c r="I78" s="7" t="s">
        <v>11</v>
      </c>
      <c r="J78" s="8" t="s">
        <v>12</v>
      </c>
      <c r="K78" s="10">
        <f t="shared" ref="K78:K121" si="2">SUM(L78:AA78)</f>
        <v>1</v>
      </c>
      <c r="L78" s="11"/>
      <c r="M78" s="10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>
        <v>1</v>
      </c>
      <c r="Y78" s="11"/>
      <c r="Z78" s="11"/>
      <c r="AA78" s="11"/>
      <c r="AB78" s="29">
        <v>45</v>
      </c>
      <c r="AC78" s="29">
        <f t="shared" si="1"/>
        <v>45</v>
      </c>
      <c r="AD78" s="29">
        <f>SUM(AB78*0.675)</f>
        <v>30.375000000000004</v>
      </c>
      <c r="AE78" s="29">
        <f>SUM(AD78*K78)</f>
        <v>30.375000000000004</v>
      </c>
      <c r="AF78" s="31">
        <f>SUM(AD78/1.12)</f>
        <v>27.120535714285715</v>
      </c>
      <c r="AG78" s="31">
        <f>SUM(AF78*K78)</f>
        <v>27.120535714285715</v>
      </c>
    </row>
    <row r="79" spans="1:33" ht="149.5" customHeight="1" x14ac:dyDescent="0.15">
      <c r="A79" s="7"/>
      <c r="B79" s="7" t="s">
        <v>56</v>
      </c>
      <c r="C79" s="7" t="s">
        <v>155</v>
      </c>
      <c r="D79" s="7" t="s">
        <v>54</v>
      </c>
      <c r="E79" s="7" t="s">
        <v>67</v>
      </c>
      <c r="F79" s="8" t="s">
        <v>68</v>
      </c>
      <c r="G79" s="9" t="s">
        <v>31</v>
      </c>
      <c r="H79" s="7" t="s">
        <v>55</v>
      </c>
      <c r="I79" s="7" t="s">
        <v>20</v>
      </c>
      <c r="J79" s="8" t="s">
        <v>21</v>
      </c>
      <c r="K79" s="10">
        <f t="shared" si="2"/>
        <v>1</v>
      </c>
      <c r="L79" s="11"/>
      <c r="M79" s="10"/>
      <c r="N79" s="11"/>
      <c r="O79" s="11"/>
      <c r="P79" s="11"/>
      <c r="Q79" s="11"/>
      <c r="R79" s="11"/>
      <c r="S79" s="11"/>
      <c r="T79" s="11"/>
      <c r="U79" s="11"/>
      <c r="V79" s="11"/>
      <c r="W79" s="11">
        <v>1</v>
      </c>
      <c r="X79" s="11"/>
      <c r="Y79" s="11"/>
      <c r="Z79" s="11"/>
      <c r="AA79" s="11"/>
      <c r="AB79" s="29">
        <v>74</v>
      </c>
      <c r="AC79" s="29">
        <f t="shared" si="1"/>
        <v>74</v>
      </c>
      <c r="AD79" s="29">
        <f>SUM(AB79*0.675)</f>
        <v>49.95</v>
      </c>
      <c r="AE79" s="29">
        <f>SUM(AD79*K79)</f>
        <v>49.95</v>
      </c>
      <c r="AF79" s="31">
        <f>SUM(AD79/1.12)</f>
        <v>44.598214285714285</v>
      </c>
      <c r="AG79" s="31">
        <f>SUM(AF79*K79)</f>
        <v>44.598214285714285</v>
      </c>
    </row>
    <row r="80" spans="1:33" ht="143.5" customHeight="1" x14ac:dyDescent="0.15">
      <c r="A80" s="6"/>
      <c r="B80" s="7" t="s">
        <v>56</v>
      </c>
      <c r="C80" s="7" t="s">
        <v>156</v>
      </c>
      <c r="D80" s="7" t="s">
        <v>54</v>
      </c>
      <c r="E80" s="7" t="s">
        <v>121</v>
      </c>
      <c r="F80" s="8" t="s">
        <v>122</v>
      </c>
      <c r="G80" s="9" t="s">
        <v>31</v>
      </c>
      <c r="H80" s="7" t="s">
        <v>55</v>
      </c>
      <c r="I80" s="7" t="s">
        <v>20</v>
      </c>
      <c r="J80" s="8" t="s">
        <v>21</v>
      </c>
      <c r="K80" s="10">
        <f t="shared" si="2"/>
        <v>1</v>
      </c>
      <c r="L80" s="11"/>
      <c r="M80" s="10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>
        <v>1</v>
      </c>
      <c r="Z80" s="11"/>
      <c r="AA80" s="11"/>
      <c r="AB80" s="29">
        <v>50</v>
      </c>
      <c r="AC80" s="29">
        <f t="shared" ref="AC80:AC123" si="3">SUM(AB80*K80)</f>
        <v>50</v>
      </c>
      <c r="AD80" s="29">
        <f>SUM(AB80*0.675)</f>
        <v>33.75</v>
      </c>
      <c r="AE80" s="29">
        <f>SUM(AD80*K80)</f>
        <v>33.75</v>
      </c>
      <c r="AF80" s="31">
        <f>SUM(AD80/1.12)</f>
        <v>30.133928571428569</v>
      </c>
      <c r="AG80" s="31">
        <f>SUM(AF80*K80)</f>
        <v>30.133928571428569</v>
      </c>
    </row>
    <row r="81" spans="1:33" ht="131" customHeight="1" x14ac:dyDescent="0.15">
      <c r="A81" s="6"/>
      <c r="B81" s="7" t="s">
        <v>56</v>
      </c>
      <c r="C81" s="7" t="s">
        <v>156</v>
      </c>
      <c r="D81" s="7" t="s">
        <v>54</v>
      </c>
      <c r="E81" s="7" t="s">
        <v>130</v>
      </c>
      <c r="F81" s="8" t="s">
        <v>131</v>
      </c>
      <c r="G81" s="9" t="s">
        <v>31</v>
      </c>
      <c r="H81" s="7" t="s">
        <v>55</v>
      </c>
      <c r="I81" s="7" t="s">
        <v>20</v>
      </c>
      <c r="J81" s="8" t="s">
        <v>21</v>
      </c>
      <c r="K81" s="10">
        <f t="shared" si="2"/>
        <v>1</v>
      </c>
      <c r="L81" s="11"/>
      <c r="M81" s="10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>
        <v>1</v>
      </c>
      <c r="Z81" s="11"/>
      <c r="AA81" s="11"/>
      <c r="AB81" s="29">
        <v>50</v>
      </c>
      <c r="AC81" s="29">
        <f t="shared" si="3"/>
        <v>50</v>
      </c>
      <c r="AD81" s="29">
        <f>SUM(AB81*0.675)</f>
        <v>33.75</v>
      </c>
      <c r="AE81" s="29">
        <f>SUM(AD81*K81)</f>
        <v>33.75</v>
      </c>
      <c r="AF81" s="31">
        <f>SUM(AD81/1.12)</f>
        <v>30.133928571428569</v>
      </c>
      <c r="AG81" s="31">
        <f>SUM(AF81*K81)</f>
        <v>30.133928571428569</v>
      </c>
    </row>
    <row r="82" spans="1:33" ht="17" x14ac:dyDescent="0.15">
      <c r="A82" s="7"/>
      <c r="B82" s="7" t="s">
        <v>56</v>
      </c>
      <c r="C82" s="7" t="s">
        <v>157</v>
      </c>
      <c r="D82" s="7" t="s">
        <v>54</v>
      </c>
      <c r="E82" s="7" t="s">
        <v>158</v>
      </c>
      <c r="F82" s="8" t="s">
        <v>159</v>
      </c>
      <c r="G82" s="9" t="s">
        <v>31</v>
      </c>
      <c r="H82" s="7" t="s">
        <v>55</v>
      </c>
      <c r="I82" s="7" t="s">
        <v>20</v>
      </c>
      <c r="J82" s="8" t="s">
        <v>21</v>
      </c>
      <c r="K82" s="10">
        <f t="shared" si="2"/>
        <v>2</v>
      </c>
      <c r="L82" s="11"/>
      <c r="M82" s="10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>
        <v>2</v>
      </c>
      <c r="Y82" s="11"/>
      <c r="Z82" s="11"/>
      <c r="AA82" s="11"/>
      <c r="AB82" s="29">
        <v>61</v>
      </c>
      <c r="AC82" s="29">
        <f t="shared" si="3"/>
        <v>122</v>
      </c>
      <c r="AD82" s="29">
        <f>SUM(AB82*0.675)</f>
        <v>41.175000000000004</v>
      </c>
      <c r="AE82" s="29">
        <f>SUM(AD82*K82)</f>
        <v>82.350000000000009</v>
      </c>
      <c r="AF82" s="31">
        <f>SUM(AD82/1.12)</f>
        <v>36.763392857142854</v>
      </c>
      <c r="AG82" s="31">
        <f>SUM(AF82*K82)</f>
        <v>73.526785714285708</v>
      </c>
    </row>
    <row r="83" spans="1:33" ht="53.5" customHeight="1" x14ac:dyDescent="0.15">
      <c r="A83" s="6"/>
      <c r="B83" s="7" t="s">
        <v>56</v>
      </c>
      <c r="C83" s="7" t="s">
        <v>164</v>
      </c>
      <c r="D83" s="7" t="s">
        <v>58</v>
      </c>
      <c r="E83" s="7" t="s">
        <v>24</v>
      </c>
      <c r="F83" s="8" t="s">
        <v>25</v>
      </c>
      <c r="G83" s="9" t="s">
        <v>31</v>
      </c>
      <c r="H83" s="7" t="s">
        <v>59</v>
      </c>
      <c r="I83" s="7" t="s">
        <v>20</v>
      </c>
      <c r="J83" s="8" t="s">
        <v>21</v>
      </c>
      <c r="K83" s="10">
        <v>104</v>
      </c>
      <c r="L83" s="11"/>
      <c r="M83" s="10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29">
        <v>59</v>
      </c>
      <c r="AC83" s="29">
        <f t="shared" si="3"/>
        <v>6136</v>
      </c>
      <c r="AD83" s="29">
        <f>SUM(AB83*0.675)</f>
        <v>39.825000000000003</v>
      </c>
      <c r="AE83" s="29">
        <f>SUM(AD83*K83)</f>
        <v>4141.8</v>
      </c>
      <c r="AF83" s="31">
        <f>SUM(AD83/1.12)</f>
        <v>35.558035714285715</v>
      </c>
      <c r="AG83" s="31">
        <f>SUM(AF83*K83)</f>
        <v>3698.0357142857142</v>
      </c>
    </row>
    <row r="84" spans="1:33" ht="53.5" customHeight="1" x14ac:dyDescent="0.15">
      <c r="A84" s="6"/>
      <c r="B84" s="7" t="s">
        <v>56</v>
      </c>
      <c r="C84" s="7" t="s">
        <v>164</v>
      </c>
      <c r="D84" s="7" t="s">
        <v>58</v>
      </c>
      <c r="E84" s="7" t="s">
        <v>138</v>
      </c>
      <c r="F84" s="8" t="s">
        <v>139</v>
      </c>
      <c r="G84" s="9" t="s">
        <v>31</v>
      </c>
      <c r="H84" s="7" t="s">
        <v>59</v>
      </c>
      <c r="I84" s="7" t="s">
        <v>20</v>
      </c>
      <c r="J84" s="8" t="s">
        <v>21</v>
      </c>
      <c r="K84" s="10">
        <v>13</v>
      </c>
      <c r="L84" s="11"/>
      <c r="M84" s="10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29">
        <v>59</v>
      </c>
      <c r="AC84" s="29">
        <f t="shared" si="3"/>
        <v>767</v>
      </c>
      <c r="AD84" s="29">
        <f>SUM(AB84*0.675)</f>
        <v>39.825000000000003</v>
      </c>
      <c r="AE84" s="29">
        <f>SUM(AD84*K84)</f>
        <v>517.72500000000002</v>
      </c>
      <c r="AF84" s="31">
        <f>SUM(AD84/1.12)</f>
        <v>35.558035714285715</v>
      </c>
      <c r="AG84" s="31">
        <f>SUM(AF84*K84)</f>
        <v>462.25446428571428</v>
      </c>
    </row>
    <row r="85" spans="1:33" ht="106" customHeight="1" x14ac:dyDescent="0.15">
      <c r="A85" s="7"/>
      <c r="B85" s="7" t="s">
        <v>56</v>
      </c>
      <c r="C85" s="7" t="s">
        <v>173</v>
      </c>
      <c r="D85" s="7" t="s">
        <v>26</v>
      </c>
      <c r="E85" s="7" t="s">
        <v>171</v>
      </c>
      <c r="F85" s="8" t="s">
        <v>172</v>
      </c>
      <c r="G85" s="9" t="s">
        <v>14</v>
      </c>
      <c r="H85" s="7" t="s">
        <v>27</v>
      </c>
      <c r="I85" s="7" t="s">
        <v>11</v>
      </c>
      <c r="J85" s="8" t="s">
        <v>78</v>
      </c>
      <c r="K85" s="10">
        <f t="shared" si="2"/>
        <v>1</v>
      </c>
      <c r="L85" s="11"/>
      <c r="M85" s="10"/>
      <c r="N85" s="11"/>
      <c r="O85" s="11">
        <v>1</v>
      </c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29">
        <v>81</v>
      </c>
      <c r="AC85" s="29">
        <f t="shared" si="3"/>
        <v>81</v>
      </c>
      <c r="AD85" s="29">
        <f>SUM(AB85*0.675)</f>
        <v>54.675000000000004</v>
      </c>
      <c r="AE85" s="29">
        <f>SUM(AD85*K85)</f>
        <v>54.675000000000004</v>
      </c>
      <c r="AF85" s="31">
        <f>SUM(AD85/1.12)</f>
        <v>48.816964285714285</v>
      </c>
      <c r="AG85" s="31">
        <f>SUM(AF85*K85)</f>
        <v>48.816964285714285</v>
      </c>
    </row>
    <row r="86" spans="1:33" ht="142.5" customHeight="1" x14ac:dyDescent="0.15">
      <c r="A86" s="7"/>
      <c r="B86" s="7" t="s">
        <v>56</v>
      </c>
      <c r="C86" s="7" t="s">
        <v>174</v>
      </c>
      <c r="D86" s="7" t="s">
        <v>86</v>
      </c>
      <c r="E86" s="7" t="s">
        <v>28</v>
      </c>
      <c r="F86" s="8" t="s">
        <v>29</v>
      </c>
      <c r="G86" s="9" t="s">
        <v>31</v>
      </c>
      <c r="H86" s="7" t="s">
        <v>175</v>
      </c>
      <c r="I86" s="7" t="s">
        <v>11</v>
      </c>
      <c r="J86" s="8" t="s">
        <v>12</v>
      </c>
      <c r="K86" s="10">
        <f t="shared" si="2"/>
        <v>1</v>
      </c>
      <c r="L86" s="11"/>
      <c r="M86" s="10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>
        <v>1</v>
      </c>
      <c r="Y86" s="11"/>
      <c r="Z86" s="11"/>
      <c r="AA86" s="11"/>
      <c r="AB86" s="29">
        <v>247</v>
      </c>
      <c r="AC86" s="29">
        <f t="shared" si="3"/>
        <v>247</v>
      </c>
      <c r="AD86" s="29">
        <f>SUM(AB86*0.675)</f>
        <v>166.72500000000002</v>
      </c>
      <c r="AE86" s="29">
        <f>SUM(AD86*K86)</f>
        <v>166.72500000000002</v>
      </c>
      <c r="AF86" s="31">
        <f>SUM(AD86/1.12)</f>
        <v>148.86160714285714</v>
      </c>
      <c r="AG86" s="31">
        <f>SUM(AF86*K86)</f>
        <v>148.86160714285714</v>
      </c>
    </row>
    <row r="87" spans="1:33" ht="128.5" customHeight="1" x14ac:dyDescent="0.15">
      <c r="A87" s="7"/>
      <c r="B87" s="7" t="s">
        <v>56</v>
      </c>
      <c r="C87" s="7" t="s">
        <v>176</v>
      </c>
      <c r="D87" s="7" t="s">
        <v>86</v>
      </c>
      <c r="E87" s="7" t="s">
        <v>165</v>
      </c>
      <c r="F87" s="8" t="s">
        <v>166</v>
      </c>
      <c r="G87" s="9" t="s">
        <v>31</v>
      </c>
      <c r="H87" s="7" t="s">
        <v>175</v>
      </c>
      <c r="I87" s="7" t="s">
        <v>11</v>
      </c>
      <c r="J87" s="8" t="s">
        <v>12</v>
      </c>
      <c r="K87" s="10">
        <f t="shared" si="2"/>
        <v>1</v>
      </c>
      <c r="L87" s="11"/>
      <c r="M87" s="10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>
        <v>1</v>
      </c>
      <c r="Y87" s="11"/>
      <c r="Z87" s="11"/>
      <c r="AA87" s="11"/>
      <c r="AB87" s="29">
        <v>247</v>
      </c>
      <c r="AC87" s="29">
        <f t="shared" si="3"/>
        <v>247</v>
      </c>
      <c r="AD87" s="29">
        <f>SUM(AB87*0.675)</f>
        <v>166.72500000000002</v>
      </c>
      <c r="AE87" s="29">
        <f>SUM(AD87*K87)</f>
        <v>166.72500000000002</v>
      </c>
      <c r="AF87" s="31">
        <f>SUM(AD87/1.12)</f>
        <v>148.86160714285714</v>
      </c>
      <c r="AG87" s="31">
        <f>SUM(AF87*K87)</f>
        <v>148.86160714285714</v>
      </c>
    </row>
    <row r="88" spans="1:33" ht="131.5" customHeight="1" x14ac:dyDescent="0.15">
      <c r="A88" s="7"/>
      <c r="B88" s="7" t="s">
        <v>56</v>
      </c>
      <c r="C88" s="7" t="s">
        <v>177</v>
      </c>
      <c r="D88" s="7" t="s">
        <v>86</v>
      </c>
      <c r="E88" s="7" t="s">
        <v>37</v>
      </c>
      <c r="F88" s="8" t="s">
        <v>38</v>
      </c>
      <c r="G88" s="9" t="s">
        <v>14</v>
      </c>
      <c r="H88" s="7" t="s">
        <v>87</v>
      </c>
      <c r="I88" s="7" t="s">
        <v>11</v>
      </c>
      <c r="J88" s="8" t="s">
        <v>12</v>
      </c>
      <c r="K88" s="10">
        <f t="shared" si="2"/>
        <v>1</v>
      </c>
      <c r="L88" s="11"/>
      <c r="M88" s="10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>
        <v>1</v>
      </c>
      <c r="Z88" s="11"/>
      <c r="AA88" s="11"/>
      <c r="AB88" s="29">
        <v>215</v>
      </c>
      <c r="AC88" s="29">
        <f t="shared" si="3"/>
        <v>215</v>
      </c>
      <c r="AD88" s="29">
        <f>SUM(AB88*0.675)</f>
        <v>145.125</v>
      </c>
      <c r="AE88" s="29">
        <f>SUM(AD88*K88)</f>
        <v>145.125</v>
      </c>
      <c r="AF88" s="31">
        <f>SUM(AD88/1.12)</f>
        <v>129.57589285714283</v>
      </c>
      <c r="AG88" s="31">
        <f>SUM(AF88*K88)</f>
        <v>129.57589285714283</v>
      </c>
    </row>
    <row r="89" spans="1:33" ht="142.5" customHeight="1" x14ac:dyDescent="0.15">
      <c r="A89" s="7"/>
      <c r="B89" s="7" t="s">
        <v>56</v>
      </c>
      <c r="C89" s="7" t="s">
        <v>178</v>
      </c>
      <c r="D89" s="7" t="s">
        <v>86</v>
      </c>
      <c r="E89" s="7" t="s">
        <v>167</v>
      </c>
      <c r="F89" s="8" t="s">
        <v>168</v>
      </c>
      <c r="G89" s="9" t="s">
        <v>179</v>
      </c>
      <c r="H89" s="7" t="s">
        <v>175</v>
      </c>
      <c r="I89" s="7" t="s">
        <v>20</v>
      </c>
      <c r="J89" s="8" t="s">
        <v>65</v>
      </c>
      <c r="K89" s="10">
        <f t="shared" si="2"/>
        <v>6</v>
      </c>
      <c r="L89" s="11"/>
      <c r="M89" s="10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>
        <v>6</v>
      </c>
      <c r="Y89" s="11"/>
      <c r="Z89" s="11"/>
      <c r="AA89" s="11"/>
      <c r="AB89" s="29">
        <v>346</v>
      </c>
      <c r="AC89" s="29">
        <f t="shared" si="3"/>
        <v>2076</v>
      </c>
      <c r="AD89" s="29">
        <f>SUM(AB89*0.675)</f>
        <v>233.55</v>
      </c>
      <c r="AE89" s="29">
        <f>SUM(AD89*K89)</f>
        <v>1401.3000000000002</v>
      </c>
      <c r="AF89" s="31">
        <f>SUM(AD89/1.12)</f>
        <v>208.52678571428569</v>
      </c>
      <c r="AG89" s="31">
        <f>SUM(AF89*K89)</f>
        <v>1251.1607142857142</v>
      </c>
    </row>
    <row r="90" spans="1:33" ht="69.5" customHeight="1" x14ac:dyDescent="0.15">
      <c r="A90" s="7"/>
      <c r="B90" s="7" t="s">
        <v>56</v>
      </c>
      <c r="C90" s="7" t="s">
        <v>180</v>
      </c>
      <c r="D90" s="7" t="s">
        <v>86</v>
      </c>
      <c r="E90" s="7" t="s">
        <v>162</v>
      </c>
      <c r="F90" s="8" t="s">
        <v>163</v>
      </c>
      <c r="G90" s="9" t="s">
        <v>181</v>
      </c>
      <c r="H90" s="7" t="s">
        <v>175</v>
      </c>
      <c r="I90" s="7" t="s">
        <v>20</v>
      </c>
      <c r="J90" s="8" t="s">
        <v>65</v>
      </c>
      <c r="K90" s="10">
        <f t="shared" si="2"/>
        <v>1</v>
      </c>
      <c r="L90" s="11"/>
      <c r="M90" s="10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>
        <v>1</v>
      </c>
      <c r="Y90" s="11"/>
      <c r="Z90" s="11"/>
      <c r="AA90" s="11"/>
      <c r="AB90" s="29">
        <v>262</v>
      </c>
      <c r="AC90" s="29">
        <f t="shared" si="3"/>
        <v>262</v>
      </c>
      <c r="AD90" s="29">
        <f>SUM(AB90*0.675)</f>
        <v>176.85000000000002</v>
      </c>
      <c r="AE90" s="29">
        <f>SUM(AD90*K90)</f>
        <v>176.85000000000002</v>
      </c>
      <c r="AF90" s="31">
        <f>SUM(AD90/1.12)</f>
        <v>157.90178571428572</v>
      </c>
      <c r="AG90" s="31">
        <f>SUM(AF90*K90)</f>
        <v>157.90178571428572</v>
      </c>
    </row>
    <row r="91" spans="1:33" ht="69.5" customHeight="1" x14ac:dyDescent="0.15">
      <c r="A91" s="7"/>
      <c r="B91" s="7" t="s">
        <v>56</v>
      </c>
      <c r="C91" s="7" t="s">
        <v>180</v>
      </c>
      <c r="D91" s="7" t="s">
        <v>86</v>
      </c>
      <c r="E91" s="7" t="s">
        <v>160</v>
      </c>
      <c r="F91" s="8" t="s">
        <v>161</v>
      </c>
      <c r="G91" s="9" t="s">
        <v>181</v>
      </c>
      <c r="H91" s="7" t="s">
        <v>175</v>
      </c>
      <c r="I91" s="7" t="s">
        <v>20</v>
      </c>
      <c r="J91" s="8" t="s">
        <v>65</v>
      </c>
      <c r="K91" s="10">
        <f t="shared" si="2"/>
        <v>1</v>
      </c>
      <c r="L91" s="11"/>
      <c r="M91" s="10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>
        <v>1</v>
      </c>
      <c r="Z91" s="11"/>
      <c r="AA91" s="11"/>
      <c r="AB91" s="29">
        <v>262</v>
      </c>
      <c r="AC91" s="29">
        <f t="shared" si="3"/>
        <v>262</v>
      </c>
      <c r="AD91" s="29">
        <f>SUM(AB91*0.675)</f>
        <v>176.85000000000002</v>
      </c>
      <c r="AE91" s="29">
        <f>SUM(AD91*K91)</f>
        <v>176.85000000000002</v>
      </c>
      <c r="AF91" s="31">
        <f>SUM(AD91/1.12)</f>
        <v>157.90178571428572</v>
      </c>
      <c r="AG91" s="31">
        <f>SUM(AF91*K91)</f>
        <v>157.90178571428572</v>
      </c>
    </row>
    <row r="92" spans="1:33" ht="52" customHeight="1" x14ac:dyDescent="0.15">
      <c r="A92" s="13"/>
      <c r="B92" s="7" t="s">
        <v>56</v>
      </c>
      <c r="C92" s="7" t="s">
        <v>184</v>
      </c>
      <c r="D92" s="7" t="s">
        <v>34</v>
      </c>
      <c r="E92" s="7" t="s">
        <v>169</v>
      </c>
      <c r="F92" s="8" t="s">
        <v>170</v>
      </c>
      <c r="G92" s="9" t="s">
        <v>84</v>
      </c>
      <c r="H92" s="7" t="s">
        <v>35</v>
      </c>
      <c r="I92" s="7" t="s">
        <v>20</v>
      </c>
      <c r="J92" s="8" t="s">
        <v>78</v>
      </c>
      <c r="K92" s="10">
        <f t="shared" si="2"/>
        <v>3</v>
      </c>
      <c r="L92" s="11"/>
      <c r="M92" s="10"/>
      <c r="N92" s="11"/>
      <c r="O92" s="11"/>
      <c r="P92" s="11"/>
      <c r="Q92" s="11">
        <v>3</v>
      </c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29">
        <v>242</v>
      </c>
      <c r="AC92" s="29">
        <f t="shared" si="3"/>
        <v>726</v>
      </c>
      <c r="AD92" s="29">
        <f>SUM(AB92*0.675)</f>
        <v>163.35000000000002</v>
      </c>
      <c r="AE92" s="29">
        <f>SUM(AD92*K92)</f>
        <v>490.05000000000007</v>
      </c>
      <c r="AF92" s="31">
        <f>SUM(AD92/1.12)</f>
        <v>145.84821428571431</v>
      </c>
      <c r="AG92" s="31">
        <f>SUM(AF92*K92)</f>
        <v>437.54464285714289</v>
      </c>
    </row>
    <row r="93" spans="1:33" ht="52" customHeight="1" x14ac:dyDescent="0.15">
      <c r="A93" s="13"/>
      <c r="B93" s="7" t="s">
        <v>56</v>
      </c>
      <c r="C93" s="7" t="s">
        <v>184</v>
      </c>
      <c r="D93" s="7" t="s">
        <v>34</v>
      </c>
      <c r="E93" s="7" t="s">
        <v>160</v>
      </c>
      <c r="F93" s="8" t="s">
        <v>161</v>
      </c>
      <c r="G93" s="9" t="s">
        <v>84</v>
      </c>
      <c r="H93" s="7" t="s">
        <v>35</v>
      </c>
      <c r="I93" s="7" t="s">
        <v>20</v>
      </c>
      <c r="J93" s="8" t="s">
        <v>78</v>
      </c>
      <c r="K93" s="10">
        <f t="shared" si="2"/>
        <v>1</v>
      </c>
      <c r="L93" s="11"/>
      <c r="M93" s="10"/>
      <c r="N93" s="11"/>
      <c r="O93" s="11"/>
      <c r="P93" s="11"/>
      <c r="Q93" s="11">
        <v>1</v>
      </c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29">
        <v>242</v>
      </c>
      <c r="AC93" s="29">
        <f t="shared" si="3"/>
        <v>242</v>
      </c>
      <c r="AD93" s="29">
        <f>SUM(AB93*0.675)</f>
        <v>163.35000000000002</v>
      </c>
      <c r="AE93" s="29">
        <f>SUM(AD93*K93)</f>
        <v>163.35000000000002</v>
      </c>
      <c r="AF93" s="31">
        <f>SUM(AD93/1.12)</f>
        <v>145.84821428571431</v>
      </c>
      <c r="AG93" s="31">
        <f>SUM(AF93*K93)</f>
        <v>145.84821428571431</v>
      </c>
    </row>
    <row r="94" spans="1:33" ht="52" customHeight="1" x14ac:dyDescent="0.15">
      <c r="A94" s="13"/>
      <c r="B94" s="7" t="s">
        <v>56</v>
      </c>
      <c r="C94" s="7" t="s">
        <v>184</v>
      </c>
      <c r="D94" s="7" t="s">
        <v>34</v>
      </c>
      <c r="E94" s="7" t="s">
        <v>28</v>
      </c>
      <c r="F94" s="8" t="s">
        <v>29</v>
      </c>
      <c r="G94" s="9" t="s">
        <v>84</v>
      </c>
      <c r="H94" s="7" t="s">
        <v>35</v>
      </c>
      <c r="I94" s="7" t="s">
        <v>20</v>
      </c>
      <c r="J94" s="8" t="s">
        <v>78</v>
      </c>
      <c r="K94" s="10">
        <f t="shared" si="2"/>
        <v>1</v>
      </c>
      <c r="L94" s="11"/>
      <c r="M94" s="10"/>
      <c r="N94" s="11"/>
      <c r="O94" s="11"/>
      <c r="P94" s="11"/>
      <c r="Q94" s="11">
        <v>1</v>
      </c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29">
        <v>242</v>
      </c>
      <c r="AC94" s="29">
        <f t="shared" si="3"/>
        <v>242</v>
      </c>
      <c r="AD94" s="29">
        <f>SUM(AB94*0.675)</f>
        <v>163.35000000000002</v>
      </c>
      <c r="AE94" s="29">
        <f>SUM(AD94*K94)</f>
        <v>163.35000000000002</v>
      </c>
      <c r="AF94" s="31">
        <f>SUM(AD94/1.12)</f>
        <v>145.84821428571431</v>
      </c>
      <c r="AG94" s="31">
        <f>SUM(AF94*K94)</f>
        <v>145.84821428571431</v>
      </c>
    </row>
    <row r="95" spans="1:33" ht="133" customHeight="1" x14ac:dyDescent="0.15">
      <c r="A95" s="12"/>
      <c r="B95" s="7" t="s">
        <v>56</v>
      </c>
      <c r="C95" s="7" t="s">
        <v>185</v>
      </c>
      <c r="D95" s="7" t="s">
        <v>42</v>
      </c>
      <c r="E95" s="7" t="s">
        <v>186</v>
      </c>
      <c r="F95" s="8" t="s">
        <v>188</v>
      </c>
      <c r="G95" s="9" t="s">
        <v>31</v>
      </c>
      <c r="H95" s="7" t="s">
        <v>187</v>
      </c>
      <c r="I95" s="7" t="s">
        <v>11</v>
      </c>
      <c r="J95" s="8" t="s">
        <v>12</v>
      </c>
      <c r="K95" s="10">
        <f t="shared" si="2"/>
        <v>4</v>
      </c>
      <c r="L95" s="11"/>
      <c r="M95" s="10"/>
      <c r="N95" s="11"/>
      <c r="O95" s="11"/>
      <c r="P95" s="11"/>
      <c r="Q95" s="11">
        <v>4</v>
      </c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29">
        <v>281</v>
      </c>
      <c r="AC95" s="29">
        <f t="shared" si="3"/>
        <v>1124</v>
      </c>
      <c r="AD95" s="29">
        <f>SUM(AB95*0.675)</f>
        <v>189.67500000000001</v>
      </c>
      <c r="AE95" s="29">
        <f>SUM(AD95*K95)</f>
        <v>758.7</v>
      </c>
      <c r="AF95" s="31">
        <f>SUM(AD95/1.12)</f>
        <v>169.35267857142856</v>
      </c>
      <c r="AG95" s="31">
        <f>SUM(AF95*K95)</f>
        <v>677.41071428571422</v>
      </c>
    </row>
    <row r="96" spans="1:33" ht="149" customHeight="1" x14ac:dyDescent="0.15">
      <c r="A96" s="12"/>
      <c r="B96" s="7" t="s">
        <v>56</v>
      </c>
      <c r="C96" s="7" t="s">
        <v>189</v>
      </c>
      <c r="D96" s="7" t="s">
        <v>42</v>
      </c>
      <c r="E96" s="7" t="s">
        <v>160</v>
      </c>
      <c r="F96" s="8" t="s">
        <v>161</v>
      </c>
      <c r="G96" s="9" t="s">
        <v>36</v>
      </c>
      <c r="H96" s="7" t="s">
        <v>35</v>
      </c>
      <c r="I96" s="7" t="s">
        <v>11</v>
      </c>
      <c r="J96" s="8" t="s">
        <v>12</v>
      </c>
      <c r="K96" s="10">
        <f t="shared" si="2"/>
        <v>1</v>
      </c>
      <c r="L96" s="11"/>
      <c r="M96" s="10"/>
      <c r="N96" s="11"/>
      <c r="O96" s="11"/>
      <c r="P96" s="11"/>
      <c r="Q96" s="11">
        <v>1</v>
      </c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29">
        <v>196</v>
      </c>
      <c r="AC96" s="29">
        <f t="shared" si="3"/>
        <v>196</v>
      </c>
      <c r="AD96" s="29">
        <f>SUM(AB96*0.675)</f>
        <v>132.30000000000001</v>
      </c>
      <c r="AE96" s="29">
        <f>SUM(AD96*K96)</f>
        <v>132.30000000000001</v>
      </c>
      <c r="AF96" s="31">
        <f>SUM(AD96/1.12)</f>
        <v>118.125</v>
      </c>
      <c r="AG96" s="31">
        <f>SUM(AF96*K96)</f>
        <v>118.125</v>
      </c>
    </row>
    <row r="97" spans="1:33" ht="140.5" customHeight="1" x14ac:dyDescent="0.15">
      <c r="A97" s="12"/>
      <c r="B97" s="7" t="s">
        <v>56</v>
      </c>
      <c r="C97" s="7" t="s">
        <v>190</v>
      </c>
      <c r="D97" s="7" t="s">
        <v>39</v>
      </c>
      <c r="E97" s="7" t="s">
        <v>162</v>
      </c>
      <c r="F97" s="8" t="s">
        <v>163</v>
      </c>
      <c r="G97" s="9" t="s">
        <v>36</v>
      </c>
      <c r="H97" s="7" t="s">
        <v>35</v>
      </c>
      <c r="I97" s="7" t="s">
        <v>11</v>
      </c>
      <c r="J97" s="8" t="s">
        <v>12</v>
      </c>
      <c r="K97" s="10">
        <f t="shared" si="2"/>
        <v>1</v>
      </c>
      <c r="L97" s="11"/>
      <c r="M97" s="10"/>
      <c r="N97" s="11"/>
      <c r="O97" s="11"/>
      <c r="P97" s="11"/>
      <c r="Q97" s="11">
        <v>1</v>
      </c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29">
        <v>175</v>
      </c>
      <c r="AC97" s="29">
        <f t="shared" si="3"/>
        <v>175</v>
      </c>
      <c r="AD97" s="29">
        <f>SUM(AB97*0.675)</f>
        <v>118.12500000000001</v>
      </c>
      <c r="AE97" s="29">
        <f>SUM(AD97*K97)</f>
        <v>118.12500000000001</v>
      </c>
      <c r="AF97" s="31">
        <f>SUM(AD97/1.12)</f>
        <v>105.46875</v>
      </c>
      <c r="AG97" s="31">
        <f>SUM(AF97*K97)</f>
        <v>105.46875</v>
      </c>
    </row>
    <row r="98" spans="1:33" ht="145.5" customHeight="1" x14ac:dyDescent="0.15">
      <c r="A98" s="12"/>
      <c r="B98" s="7" t="s">
        <v>56</v>
      </c>
      <c r="C98" s="7" t="s">
        <v>191</v>
      </c>
      <c r="D98" s="7" t="s">
        <v>42</v>
      </c>
      <c r="E98" s="7" t="s">
        <v>182</v>
      </c>
      <c r="F98" s="8" t="s">
        <v>183</v>
      </c>
      <c r="G98" s="9" t="s">
        <v>14</v>
      </c>
      <c r="H98" s="7" t="s">
        <v>35</v>
      </c>
      <c r="I98" s="7" t="s">
        <v>11</v>
      </c>
      <c r="J98" s="8" t="s">
        <v>12</v>
      </c>
      <c r="K98" s="10">
        <f t="shared" si="2"/>
        <v>1</v>
      </c>
      <c r="L98" s="11"/>
      <c r="M98" s="10"/>
      <c r="N98" s="11"/>
      <c r="O98" s="11"/>
      <c r="P98" s="11"/>
      <c r="Q98" s="11"/>
      <c r="R98" s="11">
        <v>1</v>
      </c>
      <c r="S98" s="11"/>
      <c r="T98" s="11"/>
      <c r="U98" s="11"/>
      <c r="V98" s="11"/>
      <c r="W98" s="11"/>
      <c r="X98" s="11"/>
      <c r="Y98" s="11"/>
      <c r="Z98" s="11"/>
      <c r="AA98" s="11"/>
      <c r="AB98" s="29">
        <v>234</v>
      </c>
      <c r="AC98" s="29">
        <f t="shared" si="3"/>
        <v>234</v>
      </c>
      <c r="AD98" s="29">
        <f>SUM(AB98*0.675)</f>
        <v>157.95000000000002</v>
      </c>
      <c r="AE98" s="29">
        <f>SUM(AD98*K98)</f>
        <v>157.95000000000002</v>
      </c>
      <c r="AF98" s="31">
        <f>SUM(AD98/1.12)</f>
        <v>141.02678571428572</v>
      </c>
      <c r="AG98" s="31">
        <f>SUM(AF98*K98)</f>
        <v>141.02678571428572</v>
      </c>
    </row>
    <row r="99" spans="1:33" ht="17" x14ac:dyDescent="0.15">
      <c r="A99" s="7"/>
      <c r="B99" s="7" t="s">
        <v>56</v>
      </c>
      <c r="C99" s="7" t="s">
        <v>192</v>
      </c>
      <c r="D99" s="7" t="s">
        <v>88</v>
      </c>
      <c r="E99" s="7" t="s">
        <v>28</v>
      </c>
      <c r="F99" s="8" t="s">
        <v>29</v>
      </c>
      <c r="G99" s="9" t="s">
        <v>14</v>
      </c>
      <c r="H99" s="7" t="s">
        <v>35</v>
      </c>
      <c r="I99" s="7" t="s">
        <v>11</v>
      </c>
      <c r="J99" s="8" t="s">
        <v>12</v>
      </c>
      <c r="K99" s="10">
        <f t="shared" si="2"/>
        <v>6</v>
      </c>
      <c r="L99" s="11"/>
      <c r="M99" s="10"/>
      <c r="N99" s="11"/>
      <c r="O99" s="11"/>
      <c r="P99" s="11"/>
      <c r="Q99" s="11">
        <v>6</v>
      </c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29">
        <v>395</v>
      </c>
      <c r="AC99" s="29">
        <f t="shared" si="3"/>
        <v>2370</v>
      </c>
      <c r="AD99" s="29">
        <f>SUM(AB99*0.675)</f>
        <v>266.625</v>
      </c>
      <c r="AE99" s="29">
        <f>SUM(AD99*K99)</f>
        <v>1599.75</v>
      </c>
      <c r="AF99" s="31">
        <f>SUM(AD99/1.12)</f>
        <v>238.05803571428569</v>
      </c>
      <c r="AG99" s="31">
        <f>SUM(AF99*K99)</f>
        <v>1428.3482142857142</v>
      </c>
    </row>
    <row r="100" spans="1:33" ht="77" customHeight="1" x14ac:dyDescent="0.15">
      <c r="A100" s="13"/>
      <c r="B100" s="7" t="s">
        <v>56</v>
      </c>
      <c r="C100" s="7" t="s">
        <v>193</v>
      </c>
      <c r="D100" s="7" t="s">
        <v>42</v>
      </c>
      <c r="E100" s="7" t="s">
        <v>194</v>
      </c>
      <c r="F100" s="8" t="s">
        <v>195</v>
      </c>
      <c r="G100" s="9" t="s">
        <v>14</v>
      </c>
      <c r="H100" s="7" t="s">
        <v>35</v>
      </c>
      <c r="I100" s="7" t="s">
        <v>11</v>
      </c>
      <c r="J100" s="8" t="s">
        <v>12</v>
      </c>
      <c r="K100" s="10">
        <f t="shared" si="2"/>
        <v>1</v>
      </c>
      <c r="L100" s="11"/>
      <c r="M100" s="10"/>
      <c r="N100" s="11"/>
      <c r="O100" s="11"/>
      <c r="P100" s="11"/>
      <c r="Q100" s="11">
        <v>1</v>
      </c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29">
        <v>456</v>
      </c>
      <c r="AC100" s="29">
        <f t="shared" si="3"/>
        <v>456</v>
      </c>
      <c r="AD100" s="29">
        <f>SUM(AB100*0.675)</f>
        <v>307.8</v>
      </c>
      <c r="AE100" s="29">
        <f>SUM(AD100*K100)</f>
        <v>307.8</v>
      </c>
      <c r="AF100" s="31">
        <f>SUM(AD100/1.12)</f>
        <v>274.82142857142856</v>
      </c>
      <c r="AG100" s="31">
        <f>SUM(AF100*K100)</f>
        <v>274.82142857142856</v>
      </c>
    </row>
    <row r="101" spans="1:33" ht="77" customHeight="1" x14ac:dyDescent="0.15">
      <c r="A101" s="13"/>
      <c r="B101" s="7" t="s">
        <v>56</v>
      </c>
      <c r="C101" s="7" t="s">
        <v>193</v>
      </c>
      <c r="D101" s="7" t="s">
        <v>42</v>
      </c>
      <c r="E101" s="7" t="s">
        <v>37</v>
      </c>
      <c r="F101" s="8" t="s">
        <v>38</v>
      </c>
      <c r="G101" s="9" t="s">
        <v>14</v>
      </c>
      <c r="H101" s="7" t="s">
        <v>35</v>
      </c>
      <c r="I101" s="7" t="s">
        <v>11</v>
      </c>
      <c r="J101" s="8" t="s">
        <v>12</v>
      </c>
      <c r="K101" s="10">
        <f t="shared" si="2"/>
        <v>1</v>
      </c>
      <c r="L101" s="11"/>
      <c r="M101" s="10"/>
      <c r="N101" s="11"/>
      <c r="O101" s="11"/>
      <c r="P101" s="11"/>
      <c r="Q101" s="11"/>
      <c r="R101" s="11">
        <v>1</v>
      </c>
      <c r="S101" s="11"/>
      <c r="T101" s="11"/>
      <c r="U101" s="11"/>
      <c r="V101" s="11"/>
      <c r="W101" s="11"/>
      <c r="X101" s="11"/>
      <c r="Y101" s="11"/>
      <c r="Z101" s="11"/>
      <c r="AA101" s="11"/>
      <c r="AB101" s="29">
        <v>456</v>
      </c>
      <c r="AC101" s="29">
        <f t="shared" si="3"/>
        <v>456</v>
      </c>
      <c r="AD101" s="29">
        <f>SUM(AB101*0.675)</f>
        <v>307.8</v>
      </c>
      <c r="AE101" s="29">
        <f>SUM(AD101*K101)</f>
        <v>307.8</v>
      </c>
      <c r="AF101" s="31">
        <f>SUM(AD101/1.12)</f>
        <v>274.82142857142856</v>
      </c>
      <c r="AG101" s="31">
        <f>SUM(AF101*K101)</f>
        <v>274.82142857142856</v>
      </c>
    </row>
    <row r="102" spans="1:33" ht="87.5" customHeight="1" x14ac:dyDescent="0.15">
      <c r="A102" s="13"/>
      <c r="B102" s="7" t="s">
        <v>56</v>
      </c>
      <c r="C102" s="7" t="s">
        <v>196</v>
      </c>
      <c r="D102" s="7" t="s">
        <v>43</v>
      </c>
      <c r="E102" s="7" t="s">
        <v>28</v>
      </c>
      <c r="F102" s="8" t="s">
        <v>29</v>
      </c>
      <c r="G102" s="9" t="s">
        <v>71</v>
      </c>
      <c r="H102" s="7" t="s">
        <v>19</v>
      </c>
      <c r="I102" s="7" t="s">
        <v>11</v>
      </c>
      <c r="J102" s="8" t="s">
        <v>70</v>
      </c>
      <c r="K102" s="10">
        <f t="shared" si="2"/>
        <v>115</v>
      </c>
      <c r="L102" s="11"/>
      <c r="M102" s="10"/>
      <c r="N102" s="11"/>
      <c r="O102" s="11">
        <v>45</v>
      </c>
      <c r="P102" s="11">
        <v>70</v>
      </c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29">
        <v>124</v>
      </c>
      <c r="AC102" s="29">
        <f t="shared" si="3"/>
        <v>14260</v>
      </c>
      <c r="AD102" s="29">
        <f>SUM(AB102*0.675)</f>
        <v>83.7</v>
      </c>
      <c r="AE102" s="29">
        <f>SUM(AD102*K102)</f>
        <v>9625.5</v>
      </c>
      <c r="AF102" s="31">
        <f>SUM(AD102/1.12)</f>
        <v>74.732142857142847</v>
      </c>
      <c r="AG102" s="31">
        <f>SUM(AF102*K102)</f>
        <v>8594.1964285714275</v>
      </c>
    </row>
    <row r="103" spans="1:33" ht="87.5" customHeight="1" x14ac:dyDescent="0.15">
      <c r="A103" s="13"/>
      <c r="B103" s="7" t="s">
        <v>56</v>
      </c>
      <c r="C103" s="7" t="s">
        <v>196</v>
      </c>
      <c r="D103" s="7" t="s">
        <v>43</v>
      </c>
      <c r="E103" s="7" t="s">
        <v>37</v>
      </c>
      <c r="F103" s="8" t="s">
        <v>38</v>
      </c>
      <c r="G103" s="9" t="s">
        <v>71</v>
      </c>
      <c r="H103" s="7" t="s">
        <v>19</v>
      </c>
      <c r="I103" s="7" t="s">
        <v>11</v>
      </c>
      <c r="J103" s="8" t="s">
        <v>70</v>
      </c>
      <c r="K103" s="10">
        <f t="shared" si="2"/>
        <v>148</v>
      </c>
      <c r="L103" s="11"/>
      <c r="M103" s="10"/>
      <c r="N103" s="11"/>
      <c r="O103" s="11">
        <v>65</v>
      </c>
      <c r="P103" s="11">
        <v>83</v>
      </c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29">
        <v>124</v>
      </c>
      <c r="AC103" s="29">
        <f t="shared" si="3"/>
        <v>18352</v>
      </c>
      <c r="AD103" s="29">
        <f>SUM(AB103*0.675)</f>
        <v>83.7</v>
      </c>
      <c r="AE103" s="29">
        <f>SUM(AD103*K103)</f>
        <v>12387.6</v>
      </c>
      <c r="AF103" s="31">
        <f>SUM(AD103/1.12)</f>
        <v>74.732142857142847</v>
      </c>
      <c r="AG103" s="31">
        <f>SUM(AF103*K103)</f>
        <v>11060.357142857141</v>
      </c>
    </row>
    <row r="104" spans="1:33" ht="62" customHeight="1" x14ac:dyDescent="0.15">
      <c r="A104" s="13"/>
      <c r="B104" s="7" t="s">
        <v>56</v>
      </c>
      <c r="C104" s="7" t="s">
        <v>197</v>
      </c>
      <c r="D104" s="7" t="s">
        <v>45</v>
      </c>
      <c r="E104" s="7" t="s">
        <v>37</v>
      </c>
      <c r="F104" s="8" t="s">
        <v>38</v>
      </c>
      <c r="G104" s="9" t="s">
        <v>31</v>
      </c>
      <c r="H104" s="7" t="s">
        <v>46</v>
      </c>
      <c r="I104" s="7" t="s">
        <v>20</v>
      </c>
      <c r="J104" s="8" t="s">
        <v>21</v>
      </c>
      <c r="K104" s="10">
        <f t="shared" si="2"/>
        <v>48</v>
      </c>
      <c r="L104" s="11"/>
      <c r="M104" s="10"/>
      <c r="N104" s="11"/>
      <c r="O104" s="11"/>
      <c r="P104" s="11"/>
      <c r="Q104" s="11"/>
      <c r="R104" s="11"/>
      <c r="S104" s="11"/>
      <c r="T104" s="11"/>
      <c r="U104" s="11"/>
      <c r="V104" s="11">
        <v>48</v>
      </c>
      <c r="W104" s="11"/>
      <c r="X104" s="11"/>
      <c r="Y104" s="11"/>
      <c r="Z104" s="11"/>
      <c r="AA104" s="11"/>
      <c r="AB104" s="29">
        <v>84</v>
      </c>
      <c r="AC104" s="29">
        <f t="shared" si="3"/>
        <v>4032</v>
      </c>
      <c r="AD104" s="29">
        <f>SUM(AB104*0.675)</f>
        <v>56.7</v>
      </c>
      <c r="AE104" s="29">
        <f>SUM(AD104*K104)</f>
        <v>2721.6000000000004</v>
      </c>
      <c r="AF104" s="31">
        <f>SUM(AD104/1.12)</f>
        <v>50.625</v>
      </c>
      <c r="AG104" s="31">
        <f>SUM(AF104*K104)</f>
        <v>2430</v>
      </c>
    </row>
    <row r="105" spans="1:33" ht="62" customHeight="1" x14ac:dyDescent="0.15">
      <c r="A105" s="13"/>
      <c r="B105" s="7" t="s">
        <v>56</v>
      </c>
      <c r="C105" s="7" t="s">
        <v>197</v>
      </c>
      <c r="D105" s="7" t="s">
        <v>45</v>
      </c>
      <c r="E105" s="7" t="s">
        <v>138</v>
      </c>
      <c r="F105" s="8" t="s">
        <v>139</v>
      </c>
      <c r="G105" s="9" t="s">
        <v>31</v>
      </c>
      <c r="H105" s="7" t="s">
        <v>46</v>
      </c>
      <c r="I105" s="7" t="s">
        <v>20</v>
      </c>
      <c r="J105" s="8" t="s">
        <v>21</v>
      </c>
      <c r="K105" s="10">
        <f t="shared" si="2"/>
        <v>90</v>
      </c>
      <c r="L105" s="11"/>
      <c r="M105" s="10"/>
      <c r="N105" s="11"/>
      <c r="O105" s="11"/>
      <c r="P105" s="11"/>
      <c r="Q105" s="11"/>
      <c r="R105" s="11"/>
      <c r="S105" s="11"/>
      <c r="T105" s="11"/>
      <c r="U105" s="11"/>
      <c r="V105" s="11">
        <v>31</v>
      </c>
      <c r="W105" s="11">
        <v>59</v>
      </c>
      <c r="X105" s="11"/>
      <c r="Y105" s="11"/>
      <c r="Z105" s="11"/>
      <c r="AA105" s="11"/>
      <c r="AB105" s="29">
        <v>84</v>
      </c>
      <c r="AC105" s="29">
        <f t="shared" si="3"/>
        <v>7560</v>
      </c>
      <c r="AD105" s="29">
        <f>SUM(AB105*0.675)</f>
        <v>56.7</v>
      </c>
      <c r="AE105" s="29">
        <f>SUM(AD105*K105)</f>
        <v>5103</v>
      </c>
      <c r="AF105" s="31">
        <f>SUM(AD105/1.12)</f>
        <v>50.625</v>
      </c>
      <c r="AG105" s="31">
        <f>SUM(AF105*K105)</f>
        <v>4556.25</v>
      </c>
    </row>
    <row r="106" spans="1:33" ht="163" customHeight="1" x14ac:dyDescent="0.15">
      <c r="A106" s="12"/>
      <c r="B106" s="7" t="s">
        <v>56</v>
      </c>
      <c r="C106" s="7" t="s">
        <v>198</v>
      </c>
      <c r="D106" s="7" t="s">
        <v>47</v>
      </c>
      <c r="E106" s="7" t="s">
        <v>171</v>
      </c>
      <c r="F106" s="8" t="s">
        <v>172</v>
      </c>
      <c r="G106" s="9" t="s">
        <v>31</v>
      </c>
      <c r="H106" s="7" t="s">
        <v>46</v>
      </c>
      <c r="I106" s="7" t="s">
        <v>11</v>
      </c>
      <c r="J106" s="8" t="s">
        <v>120</v>
      </c>
      <c r="K106" s="10">
        <f t="shared" si="2"/>
        <v>1</v>
      </c>
      <c r="L106" s="11"/>
      <c r="M106" s="10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>
        <v>1</v>
      </c>
      <c r="AA106" s="11"/>
      <c r="AB106" s="29">
        <v>84</v>
      </c>
      <c r="AC106" s="29">
        <f t="shared" si="3"/>
        <v>84</v>
      </c>
      <c r="AD106" s="29">
        <f>SUM(AB106*0.675)</f>
        <v>56.7</v>
      </c>
      <c r="AE106" s="29">
        <f>SUM(AD106*K106)</f>
        <v>56.7</v>
      </c>
      <c r="AF106" s="31">
        <f>SUM(AD106/1.12)</f>
        <v>50.625</v>
      </c>
      <c r="AG106" s="31">
        <f>SUM(AF106*K106)</f>
        <v>50.625</v>
      </c>
    </row>
    <row r="107" spans="1:33" ht="116.5" customHeight="1" x14ac:dyDescent="0.15">
      <c r="A107" s="12"/>
      <c r="B107" s="7" t="s">
        <v>56</v>
      </c>
      <c r="C107" s="7" t="s">
        <v>199</v>
      </c>
      <c r="D107" s="7" t="s">
        <v>47</v>
      </c>
      <c r="E107" s="7" t="s">
        <v>28</v>
      </c>
      <c r="F107" s="8" t="s">
        <v>29</v>
      </c>
      <c r="G107" s="9" t="s">
        <v>31</v>
      </c>
      <c r="H107" s="7" t="s">
        <v>46</v>
      </c>
      <c r="I107" s="7" t="s">
        <v>11</v>
      </c>
      <c r="J107" s="8" t="s">
        <v>12</v>
      </c>
      <c r="K107" s="10">
        <f t="shared" si="2"/>
        <v>1</v>
      </c>
      <c r="L107" s="11"/>
      <c r="M107" s="10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>
        <v>1</v>
      </c>
      <c r="Y107" s="11"/>
      <c r="Z107" s="11"/>
      <c r="AA107" s="11"/>
      <c r="AB107" s="29">
        <v>89</v>
      </c>
      <c r="AC107" s="29">
        <f t="shared" si="3"/>
        <v>89</v>
      </c>
      <c r="AD107" s="29">
        <f>SUM(AB107*0.675)</f>
        <v>60.075000000000003</v>
      </c>
      <c r="AE107" s="29">
        <f>SUM(AD107*K107)</f>
        <v>60.075000000000003</v>
      </c>
      <c r="AF107" s="31">
        <f>SUM(AD107/1.12)</f>
        <v>53.638392857142854</v>
      </c>
      <c r="AG107" s="31">
        <f>SUM(AF107*K107)</f>
        <v>53.638392857142854</v>
      </c>
    </row>
    <row r="108" spans="1:33" ht="171.5" customHeight="1" x14ac:dyDescent="0.15">
      <c r="A108" s="12"/>
      <c r="B108" s="7" t="s">
        <v>56</v>
      </c>
      <c r="C108" s="7" t="s">
        <v>200</v>
      </c>
      <c r="D108" s="7" t="s">
        <v>50</v>
      </c>
      <c r="E108" s="7" t="s">
        <v>138</v>
      </c>
      <c r="F108" s="8" t="s">
        <v>139</v>
      </c>
      <c r="G108" s="9" t="s">
        <v>31</v>
      </c>
      <c r="H108" s="7" t="s">
        <v>46</v>
      </c>
      <c r="I108" s="7" t="s">
        <v>11</v>
      </c>
      <c r="J108" s="8" t="s">
        <v>40</v>
      </c>
      <c r="K108" s="10">
        <f t="shared" si="2"/>
        <v>21</v>
      </c>
      <c r="L108" s="11"/>
      <c r="M108" s="10"/>
      <c r="N108" s="11"/>
      <c r="O108" s="11"/>
      <c r="P108" s="11"/>
      <c r="Q108" s="11"/>
      <c r="R108" s="11"/>
      <c r="S108" s="11"/>
      <c r="T108" s="11"/>
      <c r="U108" s="11">
        <v>8</v>
      </c>
      <c r="V108" s="11">
        <v>11</v>
      </c>
      <c r="W108" s="11"/>
      <c r="X108" s="11"/>
      <c r="Y108" s="11">
        <v>1</v>
      </c>
      <c r="Z108" s="11">
        <v>1</v>
      </c>
      <c r="AA108" s="11"/>
      <c r="AB108" s="29">
        <v>94</v>
      </c>
      <c r="AC108" s="29">
        <f t="shared" si="3"/>
        <v>1974</v>
      </c>
      <c r="AD108" s="29">
        <f>SUM(AB108*0.675)</f>
        <v>63.45</v>
      </c>
      <c r="AE108" s="29">
        <f>SUM(AD108*K108)</f>
        <v>1332.45</v>
      </c>
      <c r="AF108" s="31">
        <f>SUM(AD108/1.12)</f>
        <v>56.651785714285708</v>
      </c>
      <c r="AG108" s="31">
        <f>SUM(AF108*K108)</f>
        <v>1189.6874999999998</v>
      </c>
    </row>
    <row r="109" spans="1:33" x14ac:dyDescent="0.15">
      <c r="A109" s="13"/>
      <c r="B109" s="7"/>
      <c r="C109" s="7"/>
      <c r="D109" s="7"/>
      <c r="E109" s="7"/>
      <c r="F109" s="8"/>
      <c r="G109" s="9"/>
      <c r="H109" s="7"/>
      <c r="I109" s="7"/>
      <c r="J109" s="8"/>
      <c r="K109" s="10"/>
      <c r="L109" s="11"/>
      <c r="M109" s="10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29">
        <v>0</v>
      </c>
      <c r="AC109" s="29">
        <f t="shared" si="3"/>
        <v>0</v>
      </c>
      <c r="AD109" s="29">
        <f>SUM(AB109*0.675)</f>
        <v>0</v>
      </c>
      <c r="AE109" s="29">
        <f>SUM(AD109*K109)</f>
        <v>0</v>
      </c>
      <c r="AF109" s="31">
        <f>SUM(AD109/1.12)</f>
        <v>0</v>
      </c>
      <c r="AG109" s="31">
        <f>SUM(AF109*K109)</f>
        <v>0</v>
      </c>
    </row>
    <row r="110" spans="1:33" x14ac:dyDescent="0.15">
      <c r="A110" s="13"/>
      <c r="B110" s="7"/>
      <c r="C110" s="7"/>
      <c r="D110" s="7"/>
      <c r="E110" s="7"/>
      <c r="F110" s="8"/>
      <c r="G110" s="9"/>
      <c r="H110" s="7"/>
      <c r="I110" s="7"/>
      <c r="J110" s="8"/>
      <c r="K110" s="10"/>
      <c r="L110" s="11"/>
      <c r="M110" s="10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29">
        <v>0</v>
      </c>
      <c r="AC110" s="29">
        <f t="shared" si="3"/>
        <v>0</v>
      </c>
      <c r="AD110" s="29">
        <f>SUM(AB110*0.675)</f>
        <v>0</v>
      </c>
      <c r="AE110" s="29">
        <f>SUM(AD110*K110)</f>
        <v>0</v>
      </c>
      <c r="AF110" s="31">
        <f>SUM(AD110/1.12)</f>
        <v>0</v>
      </c>
      <c r="AG110" s="31">
        <f>SUM(AF110*K110)</f>
        <v>0</v>
      </c>
    </row>
    <row r="111" spans="1:33" ht="34" x14ac:dyDescent="0.15">
      <c r="A111" s="13"/>
      <c r="B111" s="7" t="s">
        <v>56</v>
      </c>
      <c r="C111" s="7" t="s">
        <v>201</v>
      </c>
      <c r="D111" s="7" t="s">
        <v>52</v>
      </c>
      <c r="E111" s="7" t="s">
        <v>9</v>
      </c>
      <c r="F111" s="8" t="s">
        <v>13</v>
      </c>
      <c r="G111" s="9" t="s">
        <v>31</v>
      </c>
      <c r="H111" s="7" t="s">
        <v>30</v>
      </c>
      <c r="I111" s="7" t="s">
        <v>20</v>
      </c>
      <c r="J111" s="8" t="s">
        <v>202</v>
      </c>
      <c r="K111" s="10">
        <f>SUBTOTAL(9,U111:Z111)</f>
        <v>58</v>
      </c>
      <c r="L111" s="11"/>
      <c r="M111" s="10"/>
      <c r="N111" s="11"/>
      <c r="O111" s="11"/>
      <c r="P111" s="11"/>
      <c r="Q111" s="11"/>
      <c r="R111" s="11"/>
      <c r="S111" s="11"/>
      <c r="T111" s="11"/>
      <c r="U111" s="11">
        <v>1</v>
      </c>
      <c r="V111" s="11">
        <v>18</v>
      </c>
      <c r="W111" s="11">
        <v>30</v>
      </c>
      <c r="X111" s="11">
        <v>4</v>
      </c>
      <c r="Y111" s="11">
        <v>1</v>
      </c>
      <c r="Z111" s="11">
        <v>4</v>
      </c>
      <c r="AA111" s="11"/>
      <c r="AB111" s="29">
        <v>115</v>
      </c>
      <c r="AC111" s="29">
        <f t="shared" si="3"/>
        <v>6670</v>
      </c>
      <c r="AD111" s="29">
        <f>SUM(AB111*0.675)</f>
        <v>77.625</v>
      </c>
      <c r="AE111" s="29">
        <f>SUM(AD111*K111)</f>
        <v>4502.25</v>
      </c>
      <c r="AF111" s="31">
        <f>SUM(AD111/1.12)</f>
        <v>69.308035714285708</v>
      </c>
      <c r="AG111" s="31">
        <f>SUM(AF111*K111)</f>
        <v>4019.8660714285711</v>
      </c>
    </row>
    <row r="112" spans="1:33" x14ac:dyDescent="0.15">
      <c r="A112" s="13"/>
      <c r="B112" s="7"/>
      <c r="C112" s="7"/>
      <c r="D112" s="7"/>
      <c r="E112" s="7"/>
      <c r="F112" s="8"/>
      <c r="G112" s="9"/>
      <c r="H112" s="7"/>
      <c r="I112" s="7"/>
      <c r="J112" s="8"/>
      <c r="K112" s="10">
        <f t="shared" ref="K112:K113" si="4">SUBTOTAL(9,U112:Z112)</f>
        <v>0</v>
      </c>
      <c r="L112" s="11"/>
      <c r="M112" s="10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29">
        <v>0</v>
      </c>
      <c r="AC112" s="29">
        <f t="shared" si="3"/>
        <v>0</v>
      </c>
      <c r="AD112" s="29">
        <f>SUM(AB112*0.675)</f>
        <v>0</v>
      </c>
      <c r="AE112" s="29">
        <f>SUM(AD112*K112)</f>
        <v>0</v>
      </c>
      <c r="AF112" s="31">
        <f>SUM(AD112/1.12)</f>
        <v>0</v>
      </c>
      <c r="AG112" s="31">
        <f>SUM(AF112*K112)</f>
        <v>0</v>
      </c>
    </row>
    <row r="113" spans="1:33" ht="34" x14ac:dyDescent="0.15">
      <c r="A113" s="13"/>
      <c r="B113" s="7" t="s">
        <v>56</v>
      </c>
      <c r="C113" s="7" t="s">
        <v>201</v>
      </c>
      <c r="D113" s="7" t="s">
        <v>52</v>
      </c>
      <c r="E113" s="7" t="s">
        <v>28</v>
      </c>
      <c r="F113" s="8" t="s">
        <v>29</v>
      </c>
      <c r="G113" s="9" t="s">
        <v>31</v>
      </c>
      <c r="H113" s="7" t="s">
        <v>30</v>
      </c>
      <c r="I113" s="7" t="s">
        <v>20</v>
      </c>
      <c r="J113" s="8" t="s">
        <v>202</v>
      </c>
      <c r="K113" s="10">
        <f t="shared" si="4"/>
        <v>117</v>
      </c>
      <c r="L113" s="11"/>
      <c r="M113" s="10"/>
      <c r="N113" s="11"/>
      <c r="O113" s="11"/>
      <c r="P113" s="11"/>
      <c r="Q113" s="11"/>
      <c r="R113" s="11"/>
      <c r="S113" s="11"/>
      <c r="T113" s="11"/>
      <c r="U113" s="11">
        <v>9</v>
      </c>
      <c r="V113" s="11">
        <v>22</v>
      </c>
      <c r="W113" s="11">
        <v>71</v>
      </c>
      <c r="X113" s="11">
        <v>12</v>
      </c>
      <c r="Y113" s="11"/>
      <c r="Z113" s="11">
        <v>3</v>
      </c>
      <c r="AA113" s="11"/>
      <c r="AB113" s="29">
        <v>115</v>
      </c>
      <c r="AC113" s="29">
        <f t="shared" si="3"/>
        <v>13455</v>
      </c>
      <c r="AD113" s="29">
        <f>SUM(AB113*0.675)</f>
        <v>77.625</v>
      </c>
      <c r="AE113" s="29">
        <f>SUM(AD113*K113)</f>
        <v>9082.125</v>
      </c>
      <c r="AF113" s="31">
        <f>SUM(AD113/1.12)</f>
        <v>69.308035714285708</v>
      </c>
      <c r="AG113" s="31">
        <f>SUM(AF113*K113)</f>
        <v>8109.0401785714275</v>
      </c>
    </row>
    <row r="114" spans="1:33" x14ac:dyDescent="0.15">
      <c r="A114" s="13"/>
      <c r="B114" s="7"/>
      <c r="C114" s="7"/>
      <c r="D114" s="7"/>
      <c r="E114" s="7"/>
      <c r="F114" s="8"/>
      <c r="G114" s="9"/>
      <c r="H114" s="7"/>
      <c r="I114" s="7"/>
      <c r="J114" s="8"/>
      <c r="K114" s="10"/>
      <c r="L114" s="11"/>
      <c r="M114" s="10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29">
        <v>0</v>
      </c>
      <c r="AC114" s="29">
        <f t="shared" si="3"/>
        <v>0</v>
      </c>
      <c r="AD114" s="29">
        <f>SUM(AB114*0.675)</f>
        <v>0</v>
      </c>
      <c r="AE114" s="29">
        <f>SUM(AD114*K114)</f>
        <v>0</v>
      </c>
      <c r="AF114" s="31">
        <f>SUM(AD114/1.12)</f>
        <v>0</v>
      </c>
      <c r="AG114" s="31">
        <f>SUM(AF114*K114)</f>
        <v>0</v>
      </c>
    </row>
    <row r="115" spans="1:33" ht="34" x14ac:dyDescent="0.15">
      <c r="A115" s="13"/>
      <c r="B115" s="7" t="s">
        <v>56</v>
      </c>
      <c r="C115" s="7" t="s">
        <v>201</v>
      </c>
      <c r="D115" s="7" t="s">
        <v>52</v>
      </c>
      <c r="E115" s="7" t="s">
        <v>37</v>
      </c>
      <c r="F115" s="8" t="s">
        <v>38</v>
      </c>
      <c r="G115" s="9" t="s">
        <v>31</v>
      </c>
      <c r="H115" s="7" t="s">
        <v>30</v>
      </c>
      <c r="I115" s="7" t="s">
        <v>20</v>
      </c>
      <c r="J115" s="8" t="s">
        <v>202</v>
      </c>
      <c r="K115" s="10">
        <f>SUBTOTAL(9,U115:W115)</f>
        <v>495</v>
      </c>
      <c r="L115" s="11"/>
      <c r="M115" s="10"/>
      <c r="N115" s="11"/>
      <c r="O115" s="11"/>
      <c r="P115" s="11"/>
      <c r="Q115" s="11"/>
      <c r="R115" s="11"/>
      <c r="S115" s="11"/>
      <c r="T115" s="11"/>
      <c r="U115" s="11">
        <v>31</v>
      </c>
      <c r="V115" s="11">
        <v>189</v>
      </c>
      <c r="W115" s="11">
        <v>275</v>
      </c>
      <c r="X115" s="11"/>
      <c r="Y115" s="11"/>
      <c r="Z115" s="11"/>
      <c r="AA115" s="11"/>
      <c r="AB115" s="29">
        <v>115</v>
      </c>
      <c r="AC115" s="29">
        <f t="shared" si="3"/>
        <v>56925</v>
      </c>
      <c r="AD115" s="29">
        <f>SUM(AB115*0.675)</f>
        <v>77.625</v>
      </c>
      <c r="AE115" s="29">
        <f>SUM(AD115*K115)</f>
        <v>38424.375</v>
      </c>
      <c r="AF115" s="31">
        <f>SUM(AD115/1.12)</f>
        <v>69.308035714285708</v>
      </c>
      <c r="AG115" s="31">
        <f>SUM(AF115*K115)</f>
        <v>34307.477678571428</v>
      </c>
    </row>
    <row r="116" spans="1:33" x14ac:dyDescent="0.15">
      <c r="A116" s="13"/>
      <c r="B116" s="7"/>
      <c r="C116" s="7"/>
      <c r="D116" s="7"/>
      <c r="E116" s="7"/>
      <c r="F116" s="8"/>
      <c r="G116" s="9"/>
      <c r="H116" s="7"/>
      <c r="I116" s="7"/>
      <c r="J116" s="8"/>
      <c r="K116" s="10">
        <f t="shared" ref="K116" si="5">SUBTOTAL(9,U116:W116)</f>
        <v>0</v>
      </c>
      <c r="L116" s="11"/>
      <c r="M116" s="10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29">
        <v>0</v>
      </c>
      <c r="AC116" s="29">
        <f t="shared" si="3"/>
        <v>0</v>
      </c>
      <c r="AD116" s="29">
        <f>SUM(AB116*0.675)</f>
        <v>0</v>
      </c>
      <c r="AE116" s="29">
        <f>SUM(AD116*K116)</f>
        <v>0</v>
      </c>
      <c r="AF116" s="31">
        <f>SUM(AD116/1.12)</f>
        <v>0</v>
      </c>
      <c r="AG116" s="31">
        <f>SUM(AF116*K116)</f>
        <v>0</v>
      </c>
    </row>
    <row r="117" spans="1:33" ht="34" x14ac:dyDescent="0.15">
      <c r="A117" s="13"/>
      <c r="B117" s="7" t="s">
        <v>56</v>
      </c>
      <c r="C117" s="7" t="s">
        <v>201</v>
      </c>
      <c r="D117" s="7" t="s">
        <v>52</v>
      </c>
      <c r="E117" s="7" t="s">
        <v>138</v>
      </c>
      <c r="F117" s="8" t="s">
        <v>139</v>
      </c>
      <c r="G117" s="9" t="s">
        <v>31</v>
      </c>
      <c r="H117" s="7" t="s">
        <v>30</v>
      </c>
      <c r="I117" s="7" t="s">
        <v>20</v>
      </c>
      <c r="J117" s="8" t="s">
        <v>202</v>
      </c>
      <c r="K117" s="10">
        <f>SUBTOTAL(9,U117:Z117)</f>
        <v>81</v>
      </c>
      <c r="L117" s="11"/>
      <c r="M117" s="10"/>
      <c r="N117" s="11"/>
      <c r="O117" s="11"/>
      <c r="P117" s="11"/>
      <c r="Q117" s="11"/>
      <c r="R117" s="11"/>
      <c r="S117" s="11"/>
      <c r="T117" s="11"/>
      <c r="U117" s="11">
        <v>8</v>
      </c>
      <c r="V117" s="11">
        <v>16</v>
      </c>
      <c r="W117" s="11">
        <v>25</v>
      </c>
      <c r="X117" s="11">
        <v>16</v>
      </c>
      <c r="Y117" s="11">
        <v>15</v>
      </c>
      <c r="Z117" s="11">
        <v>1</v>
      </c>
      <c r="AA117" s="11"/>
      <c r="AB117" s="29">
        <v>115</v>
      </c>
      <c r="AC117" s="29">
        <f t="shared" si="3"/>
        <v>9315</v>
      </c>
      <c r="AD117" s="29">
        <f>SUM(AB117*0.675)</f>
        <v>77.625</v>
      </c>
      <c r="AE117" s="29">
        <f>SUM(AD117*K117)</f>
        <v>6287.625</v>
      </c>
      <c r="AF117" s="31">
        <f>SUM(AD117/1.12)</f>
        <v>69.308035714285708</v>
      </c>
      <c r="AG117" s="31">
        <f>SUM(AF117*K117)</f>
        <v>5613.9508928571422</v>
      </c>
    </row>
    <row r="118" spans="1:33" x14ac:dyDescent="0.15">
      <c r="A118" s="13"/>
      <c r="B118" s="7"/>
      <c r="C118" s="7"/>
      <c r="D118" s="7"/>
      <c r="E118" s="7"/>
      <c r="F118" s="8"/>
      <c r="G118" s="9"/>
      <c r="H118" s="7"/>
      <c r="I118" s="7"/>
      <c r="J118" s="8"/>
      <c r="K118" s="10"/>
      <c r="L118" s="11"/>
      <c r="M118" s="10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29">
        <v>0</v>
      </c>
      <c r="AC118" s="29">
        <f t="shared" si="3"/>
        <v>0</v>
      </c>
      <c r="AD118" s="29">
        <f>SUM(AB118*0.675)</f>
        <v>0</v>
      </c>
      <c r="AE118" s="29">
        <f>SUM(AD118*K118)</f>
        <v>0</v>
      </c>
      <c r="AF118" s="31">
        <f>SUM(AD118/1.12)</f>
        <v>0</v>
      </c>
      <c r="AG118" s="31">
        <f>SUM(AF118*K118)</f>
        <v>0</v>
      </c>
    </row>
    <row r="119" spans="1:33" ht="159.5" customHeight="1" x14ac:dyDescent="0.15">
      <c r="A119" s="12"/>
      <c r="B119" s="7" t="s">
        <v>56</v>
      </c>
      <c r="C119" s="7" t="s">
        <v>203</v>
      </c>
      <c r="D119" s="7" t="s">
        <v>53</v>
      </c>
      <c r="E119" s="7" t="s">
        <v>24</v>
      </c>
      <c r="F119" s="8" t="s">
        <v>25</v>
      </c>
      <c r="G119" s="9" t="s">
        <v>31</v>
      </c>
      <c r="H119" s="7" t="s">
        <v>30</v>
      </c>
      <c r="I119" s="7" t="s">
        <v>20</v>
      </c>
      <c r="J119" s="8" t="s">
        <v>21</v>
      </c>
      <c r="K119" s="10">
        <f t="shared" si="2"/>
        <v>15</v>
      </c>
      <c r="L119" s="11"/>
      <c r="M119" s="10"/>
      <c r="N119" s="11"/>
      <c r="O119" s="11"/>
      <c r="P119" s="11"/>
      <c r="Q119" s="11"/>
      <c r="R119" s="11"/>
      <c r="S119" s="11"/>
      <c r="T119" s="11"/>
      <c r="U119" s="11">
        <v>6</v>
      </c>
      <c r="V119" s="11">
        <v>8</v>
      </c>
      <c r="W119" s="11"/>
      <c r="X119" s="11">
        <v>1</v>
      </c>
      <c r="Y119" s="11"/>
      <c r="Z119" s="11"/>
      <c r="AA119" s="11"/>
      <c r="AB119" s="29">
        <v>116</v>
      </c>
      <c r="AC119" s="29">
        <f t="shared" si="3"/>
        <v>1740</v>
      </c>
      <c r="AD119" s="29">
        <f>SUM(AB119*0.675)</f>
        <v>78.300000000000011</v>
      </c>
      <c r="AE119" s="29">
        <f>SUM(AD119*K119)</f>
        <v>1174.5000000000002</v>
      </c>
      <c r="AF119" s="31">
        <f>SUM(AD119/1.12)</f>
        <v>69.910714285714292</v>
      </c>
      <c r="AG119" s="31">
        <f>SUM(AF119*K119)</f>
        <v>1048.6607142857144</v>
      </c>
    </row>
    <row r="120" spans="1:33" ht="145" customHeight="1" x14ac:dyDescent="0.15">
      <c r="A120" s="7"/>
      <c r="B120" s="7" t="s">
        <v>56</v>
      </c>
      <c r="C120" s="7" t="s">
        <v>204</v>
      </c>
      <c r="D120" s="7" t="s">
        <v>51</v>
      </c>
      <c r="E120" s="7" t="s">
        <v>28</v>
      </c>
      <c r="F120" s="8" t="s">
        <v>29</v>
      </c>
      <c r="G120" s="9" t="s">
        <v>44</v>
      </c>
      <c r="H120" s="7" t="s">
        <v>30</v>
      </c>
      <c r="I120" s="7" t="s">
        <v>11</v>
      </c>
      <c r="J120" s="8" t="s">
        <v>12</v>
      </c>
      <c r="K120" s="10">
        <f t="shared" si="2"/>
        <v>1</v>
      </c>
      <c r="L120" s="11"/>
      <c r="M120" s="10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>
        <v>1</v>
      </c>
      <c r="Y120" s="11"/>
      <c r="Z120" s="11"/>
      <c r="AA120" s="11"/>
      <c r="AB120" s="29">
        <v>107</v>
      </c>
      <c r="AC120" s="29">
        <f t="shared" si="3"/>
        <v>107</v>
      </c>
      <c r="AD120" s="29">
        <f>SUM(AB120*0.675)</f>
        <v>72.225000000000009</v>
      </c>
      <c r="AE120" s="29">
        <f>SUM(AD120*K120)</f>
        <v>72.225000000000009</v>
      </c>
      <c r="AF120" s="31">
        <f>SUM(AD120/1.12)</f>
        <v>64.486607142857139</v>
      </c>
      <c r="AG120" s="31">
        <f>SUM(AF120*K120)</f>
        <v>64.486607142857139</v>
      </c>
    </row>
    <row r="121" spans="1:33" ht="47.25" customHeight="1" x14ac:dyDescent="0.15">
      <c r="A121" s="13"/>
      <c r="B121" s="7" t="s">
        <v>56</v>
      </c>
      <c r="C121" s="7" t="s">
        <v>205</v>
      </c>
      <c r="D121" s="7" t="s">
        <v>53</v>
      </c>
      <c r="E121" s="7" t="s">
        <v>37</v>
      </c>
      <c r="F121" s="8" t="s">
        <v>38</v>
      </c>
      <c r="G121" s="9" t="s">
        <v>31</v>
      </c>
      <c r="H121" s="7" t="s">
        <v>30</v>
      </c>
      <c r="I121" s="7" t="s">
        <v>11</v>
      </c>
      <c r="J121" s="8" t="s">
        <v>40</v>
      </c>
      <c r="K121" s="10">
        <f t="shared" si="2"/>
        <v>3</v>
      </c>
      <c r="L121" s="11"/>
      <c r="M121" s="10"/>
      <c r="N121" s="11"/>
      <c r="O121" s="11"/>
      <c r="P121" s="11"/>
      <c r="Q121" s="11"/>
      <c r="R121" s="11"/>
      <c r="S121" s="11"/>
      <c r="T121" s="11"/>
      <c r="U121" s="11">
        <v>3</v>
      </c>
      <c r="V121" s="11"/>
      <c r="W121" s="11"/>
      <c r="X121" s="11"/>
      <c r="Y121" s="11"/>
      <c r="Z121" s="11"/>
      <c r="AA121" s="11"/>
      <c r="AB121" s="29">
        <v>130</v>
      </c>
      <c r="AC121" s="29">
        <f t="shared" si="3"/>
        <v>390</v>
      </c>
      <c r="AD121" s="29">
        <f>SUM(AB121*0.675)</f>
        <v>87.75</v>
      </c>
      <c r="AE121" s="29">
        <f>SUM(AD121*K121)</f>
        <v>263.25</v>
      </c>
      <c r="AF121" s="31">
        <f>SUM(AD121/1.12)</f>
        <v>78.348214285714278</v>
      </c>
      <c r="AG121" s="31">
        <f>SUM(AF121*K121)</f>
        <v>235.04464285714283</v>
      </c>
    </row>
    <row r="122" spans="1:33" ht="46.5" customHeight="1" x14ac:dyDescent="0.15">
      <c r="A122" s="13"/>
      <c r="B122" s="7" t="s">
        <v>56</v>
      </c>
      <c r="C122" s="7" t="s">
        <v>205</v>
      </c>
      <c r="D122" s="7" t="s">
        <v>53</v>
      </c>
      <c r="E122" s="7" t="s">
        <v>9</v>
      </c>
      <c r="F122" s="8" t="s">
        <v>13</v>
      </c>
      <c r="G122" s="9" t="s">
        <v>31</v>
      </c>
      <c r="H122" s="7" t="s">
        <v>30</v>
      </c>
      <c r="I122" s="7" t="s">
        <v>11</v>
      </c>
      <c r="J122" s="8" t="s">
        <v>40</v>
      </c>
      <c r="K122" s="10">
        <f>SUM(V122:W122)</f>
        <v>3</v>
      </c>
      <c r="L122" s="11"/>
      <c r="M122" s="10"/>
      <c r="N122" s="11"/>
      <c r="O122" s="11"/>
      <c r="P122" s="11"/>
      <c r="Q122" s="11"/>
      <c r="R122" s="11"/>
      <c r="S122" s="11"/>
      <c r="T122" s="11"/>
      <c r="U122" s="11"/>
      <c r="V122" s="11">
        <v>1</v>
      </c>
      <c r="W122" s="11">
        <v>2</v>
      </c>
      <c r="X122" s="11"/>
      <c r="Y122" s="11"/>
      <c r="Z122" s="11"/>
      <c r="AA122" s="11"/>
      <c r="AB122" s="29">
        <v>130</v>
      </c>
      <c r="AC122" s="29">
        <f t="shared" si="3"/>
        <v>390</v>
      </c>
      <c r="AD122" s="29">
        <f>SUM(AB122*0.675)</f>
        <v>87.75</v>
      </c>
      <c r="AE122" s="29">
        <f>SUM(AD122*K122)</f>
        <v>263.25</v>
      </c>
      <c r="AF122" s="31">
        <f>SUM(AD122/1.12)</f>
        <v>78.348214285714278</v>
      </c>
      <c r="AG122" s="31">
        <f>SUM(AF122*K122)</f>
        <v>235.04464285714283</v>
      </c>
    </row>
    <row r="123" spans="1:33" ht="60" customHeight="1" x14ac:dyDescent="0.15">
      <c r="A123" s="13"/>
      <c r="B123" s="7" t="s">
        <v>56</v>
      </c>
      <c r="C123" s="7" t="s">
        <v>205</v>
      </c>
      <c r="D123" s="7" t="s">
        <v>53</v>
      </c>
      <c r="E123" s="7" t="s">
        <v>138</v>
      </c>
      <c r="F123" s="8" t="s">
        <v>139</v>
      </c>
      <c r="G123" s="9" t="s">
        <v>31</v>
      </c>
      <c r="H123" s="7" t="s">
        <v>30</v>
      </c>
      <c r="I123" s="7" t="s">
        <v>11</v>
      </c>
      <c r="J123" s="8" t="s">
        <v>40</v>
      </c>
      <c r="K123" s="10">
        <f>SUM(U123:AA123)</f>
        <v>14</v>
      </c>
      <c r="L123" s="11"/>
      <c r="M123" s="10"/>
      <c r="N123" s="11"/>
      <c r="O123" s="11"/>
      <c r="P123" s="11"/>
      <c r="Q123" s="11"/>
      <c r="R123" s="11"/>
      <c r="S123" s="11"/>
      <c r="T123" s="11"/>
      <c r="U123" s="11">
        <v>4</v>
      </c>
      <c r="V123" s="11">
        <v>2</v>
      </c>
      <c r="W123" s="11">
        <v>3</v>
      </c>
      <c r="X123" s="11">
        <v>2</v>
      </c>
      <c r="Y123" s="11"/>
      <c r="Z123" s="11"/>
      <c r="AA123" s="11">
        <v>3</v>
      </c>
      <c r="AB123" s="29">
        <v>130</v>
      </c>
      <c r="AC123" s="29">
        <f t="shared" si="3"/>
        <v>1820</v>
      </c>
      <c r="AD123" s="29">
        <f>SUM(AB123*0.675)</f>
        <v>87.75</v>
      </c>
      <c r="AE123" s="29">
        <f>SUM(AD123*K123)</f>
        <v>1228.5</v>
      </c>
      <c r="AF123" s="31">
        <f>SUM(AD123/1.12)</f>
        <v>78.348214285714278</v>
      </c>
      <c r="AG123" s="31">
        <f>SUM(AF123*K123)</f>
        <v>1096.875</v>
      </c>
    </row>
    <row r="124" spans="1:33" s="5" customFormat="1" x14ac:dyDescent="0.15">
      <c r="A124" s="17"/>
      <c r="B124" s="17"/>
      <c r="C124" s="17"/>
      <c r="D124" s="17"/>
      <c r="E124" s="17"/>
      <c r="F124" s="18"/>
      <c r="G124" s="19"/>
      <c r="H124" s="17"/>
      <c r="I124" s="17"/>
      <c r="J124" s="18"/>
      <c r="K124" s="33">
        <f>SUM(K15:K123)</f>
        <v>1456</v>
      </c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28"/>
      <c r="AC124" s="28">
        <f t="shared" ref="AC124" si="6">SUM(AC15:AC123)</f>
        <v>165715</v>
      </c>
      <c r="AD124" s="28"/>
      <c r="AE124" s="28">
        <f t="shared" ref="AE124" si="7">SUM(AE15:AE123)</f>
        <v>111857.625</v>
      </c>
      <c r="AF124" s="32"/>
      <c r="AG124" s="32">
        <f t="shared" ref="AG124" si="8">SUM(AG15:AG123)</f>
        <v>99872.87946428571</v>
      </c>
    </row>
    <row r="125" spans="1:33" x14ac:dyDescent="0.15">
      <c r="C125" s="14"/>
    </row>
    <row r="202" spans="6:13" x14ac:dyDescent="0.15">
      <c r="F202" s="15"/>
      <c r="G202" s="16"/>
      <c r="M202" s="1"/>
    </row>
  </sheetData>
  <mergeCells count="35">
    <mergeCell ref="A11:C11"/>
    <mergeCell ref="A12:C12"/>
    <mergeCell ref="A6:C6"/>
    <mergeCell ref="A7:C7"/>
    <mergeCell ref="A8:C8"/>
    <mergeCell ref="A9:C9"/>
    <mergeCell ref="A10:C10"/>
    <mergeCell ref="A1:C1"/>
    <mergeCell ref="A2:C2"/>
    <mergeCell ref="A3:C3"/>
    <mergeCell ref="A4:C4"/>
    <mergeCell ref="A5:C5"/>
    <mergeCell ref="A37:A38"/>
    <mergeCell ref="A42:A43"/>
    <mergeCell ref="A45:A46"/>
    <mergeCell ref="A15:A18"/>
    <mergeCell ref="A20:A21"/>
    <mergeCell ref="A26:A27"/>
    <mergeCell ref="A30:A31"/>
    <mergeCell ref="A34:A35"/>
    <mergeCell ref="A121:A123"/>
    <mergeCell ref="A109:A118"/>
    <mergeCell ref="A40:A41"/>
    <mergeCell ref="A49:A50"/>
    <mergeCell ref="A51:A52"/>
    <mergeCell ref="A55:A56"/>
    <mergeCell ref="A57:A58"/>
    <mergeCell ref="A70:A72"/>
    <mergeCell ref="A67:A69"/>
    <mergeCell ref="A104:A105"/>
    <mergeCell ref="A102:A103"/>
    <mergeCell ref="A100:A101"/>
    <mergeCell ref="A92:A94"/>
    <mergeCell ref="A80:A81"/>
    <mergeCell ref="A83:A8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043DABA9-6313-4342-807A-A5D268CC5BA1}"/>
</file>

<file path=customXml/itemProps2.xml><?xml version="1.0" encoding="utf-8"?>
<ds:datastoreItem xmlns:ds="http://schemas.openxmlformats.org/officeDocument/2006/customXml" ds:itemID="{6C965E7E-2ABD-4B4E-B5BA-F5FBDD31BF9D}"/>
</file>

<file path=customXml/itemProps3.xml><?xml version="1.0" encoding="utf-8"?>
<ds:datastoreItem xmlns:ds="http://schemas.openxmlformats.org/officeDocument/2006/customXml" ds:itemID="{28A78823-D22A-4519-BE01-18CCE5B5BCE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Katie Monza Trading</cp:lastModifiedBy>
  <cp:lastPrinted>2025-11-10T11:02:19Z</cp:lastPrinted>
  <dcterms:created xsi:type="dcterms:W3CDTF">2025-05-16T12:39:47Z</dcterms:created>
  <dcterms:modified xsi:type="dcterms:W3CDTF">2026-01-22T11:10:44Z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