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filterPrivacy="1" codeName="DieseArbeitsmappe"/>
  <xr:revisionPtr revIDLastSave="0" documentId="13_ncr:1_{002A02EA-3F22-40EB-8AC9-BA964E2E6C5A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definedNames>
    <definedName name="_xlnm._FilterDatabase" localSheetId="0" hidden="1">OFFER!#REF!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O17" i="2"/>
  <c r="O18" i="2"/>
  <c r="O19" i="2"/>
  <c r="O20" i="2"/>
  <c r="O21" i="2"/>
  <c r="O22" i="2"/>
  <c r="O23" i="2"/>
  <c r="O24" i="2"/>
  <c r="O15" i="2"/>
  <c r="L21" i="2" l="1"/>
  <c r="L22" i="2"/>
  <c r="L23" i="2"/>
  <c r="L24" i="2"/>
  <c r="L16" i="2"/>
  <c r="L17" i="2"/>
  <c r="L18" i="2"/>
  <c r="L19" i="2"/>
  <c r="L20" i="2"/>
  <c r="L15" i="2"/>
  <c r="P18" i="2" l="1"/>
  <c r="N18" i="2"/>
  <c r="R18" i="2"/>
  <c r="P16" i="2"/>
  <c r="N16" i="2"/>
  <c r="R16" i="2"/>
  <c r="P22" i="2"/>
  <c r="N22" i="2"/>
  <c r="R22" i="2"/>
  <c r="N20" i="2"/>
  <c r="R20" i="2"/>
  <c r="P20" i="2"/>
  <c r="P17" i="2"/>
  <c r="N17" i="2"/>
  <c r="R17" i="2"/>
  <c r="P24" i="2"/>
  <c r="N24" i="2"/>
  <c r="R24" i="2"/>
  <c r="N23" i="2"/>
  <c r="P23" i="2"/>
  <c r="R23" i="2"/>
  <c r="N21" i="2"/>
  <c r="P21" i="2"/>
  <c r="R21" i="2"/>
  <c r="N15" i="2"/>
  <c r="P15" i="2"/>
  <c r="R15" i="2"/>
  <c r="P19" i="2"/>
  <c r="N19" i="2"/>
  <c r="R19" i="2"/>
  <c r="L25" i="2"/>
  <c r="P25" i="2" l="1"/>
  <c r="R25" i="2"/>
  <c r="N25" i="2"/>
</calcChain>
</file>

<file path=xl/sharedStrings.xml><?xml version="1.0" encoding="utf-8"?>
<sst xmlns="http://schemas.openxmlformats.org/spreadsheetml/2006/main" count="80" uniqueCount="44">
  <si>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</si>
  <si>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</si>
  <si>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</si>
  <si>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</si>
  <si>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</si>
  <si>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</si>
  <si>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</si>
  <si>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</si>
  <si>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</si>
  <si>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</si>
  <si>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</si>
  <si>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</si>
  <si>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</si>
  <si>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Code</t>
  </si>
  <si>
    <t>Name</t>
  </si>
  <si>
    <t>Material</t>
  </si>
  <si>
    <t>Col.</t>
  </si>
  <si>
    <t>MADE IN</t>
  </si>
  <si>
    <t>XS</t>
  </si>
  <si>
    <t>S</t>
  </si>
  <si>
    <t>M</t>
  </si>
  <si>
    <t>L</t>
  </si>
  <si>
    <t>XL</t>
  </si>
  <si>
    <t>TOT</t>
  </si>
  <si>
    <t>RRP</t>
  </si>
  <si>
    <t>RRP TOT €</t>
  </si>
  <si>
    <t>COST €</t>
  </si>
  <si>
    <t>COST TOT €</t>
  </si>
  <si>
    <t>COST £</t>
  </si>
  <si>
    <t>COST TOT £</t>
  </si>
  <si>
    <t>H526Y22XDE</t>
  </si>
  <si>
    <t>Relaxed fit T-shirt in cotton</t>
  </si>
  <si>
    <t>Cotton</t>
  </si>
  <si>
    <t>Khaki Green</t>
  </si>
  <si>
    <t>Portugal</t>
  </si>
  <si>
    <t>Black</t>
  </si>
  <si>
    <t>White</t>
  </si>
  <si>
    <t>Navy</t>
  </si>
  <si>
    <t>H526Y22XD3</t>
  </si>
  <si>
    <t>Loose Fit Tshirt in Cotton</t>
  </si>
  <si>
    <t>H526Y22XCZ</t>
  </si>
  <si>
    <t>H526Y22XBC</t>
  </si>
  <si>
    <t>H526Y22X75</t>
  </si>
  <si>
    <t>Regular fit T-shirt in 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</si>
</sst>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313131"/>
      <name val="Calibri"/>
      <family val="2"/>
      <scheme val="minor"/>
    </font>
    <font>
      <sz val="12"/>
      <color rgb="FF1A1919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 shrinkToFi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</xdr:row>
      <xdr:rowOff>222250</xdr:rowOff>
    </xdr:from>
    <xdr:to>
      <xdr:col>0</xdr:col>
      <xdr:colOff>2137833</xdr:colOff>
      <xdr:row>14</xdr:row>
      <xdr:rowOff>2329999</xdr:rowOff>
    </xdr:to>
    <xdr:pic>
      <xdr:nvPicPr>
        <xdr:cNvPr id="18" name="Picture 17" descr="LOEWE Relaxed fit T-shirt in cotton Khaki Green">
          <a:extLst>
            <a:ext uri="{FF2B5EF4-FFF2-40B4-BE49-F238E27FC236}">
              <a16:creationId xmlns:a16="http://schemas.microsoft.com/office/drawing/2014/main" id="{7C625F56-C75C-3D38-71D5-AAE9ED70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772583"/>
          <a:ext cx="1397000" cy="210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613834</xdr:colOff>
      <xdr:row>15</xdr:row>
      <xdr:rowOff>137584</xdr:rowOff>
    </xdr:from>
    <xdr:to>
      <xdr:col>0</xdr:col>
      <xdr:colOff>2032962</xdr:colOff>
      <xdr:row>15</xdr:row>
      <xdr:rowOff>2275417</xdr:rowOff>
    </xdr:to>
    <xdr:pic>
      <xdr:nvPicPr>
        <xdr:cNvPr id="19" name="Picture 18" descr="LOEWE Relaxed fit T-shirt in cotton Black">
          <a:extLst>
            <a:ext uri="{FF2B5EF4-FFF2-40B4-BE49-F238E27FC236}">
              <a16:creationId xmlns:a16="http://schemas.microsoft.com/office/drawing/2014/main" id="{EC6DD060-0095-AC34-448A-7328E1323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3122084"/>
          <a:ext cx="1419128" cy="213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603250</xdr:colOff>
      <xdr:row>16</xdr:row>
      <xdr:rowOff>137583</xdr:rowOff>
    </xdr:from>
    <xdr:to>
      <xdr:col>0</xdr:col>
      <xdr:colOff>2053167</xdr:colOff>
      <xdr:row>16</xdr:row>
      <xdr:rowOff>2321799</xdr:rowOff>
    </xdr:to>
    <xdr:pic>
      <xdr:nvPicPr>
        <xdr:cNvPr id="22" name="Picture 21" descr="LOEWE Relaxed fit T-shirt in cotton White">
          <a:extLst>
            <a:ext uri="{FF2B5EF4-FFF2-40B4-BE49-F238E27FC236}">
              <a16:creationId xmlns:a16="http://schemas.microsoft.com/office/drawing/2014/main" id="{673D9B01-D170-AEC3-CD7A-6C9621823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5556250"/>
          <a:ext cx="1449917" cy="218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582083</xdr:colOff>
      <xdr:row>17</xdr:row>
      <xdr:rowOff>31750</xdr:rowOff>
    </xdr:from>
    <xdr:to>
      <xdr:col>0</xdr:col>
      <xdr:colOff>2159000</xdr:colOff>
      <xdr:row>17</xdr:row>
      <xdr:rowOff>2407984</xdr:rowOff>
    </xdr:to>
    <xdr:pic>
      <xdr:nvPicPr>
        <xdr:cNvPr id="23" name="Picture 22" descr="LOEWE Relaxed fit T-shirt in cotton Dark Navy Blue">
          <a:extLst>
            <a:ext uri="{FF2B5EF4-FFF2-40B4-BE49-F238E27FC236}">
              <a16:creationId xmlns:a16="http://schemas.microsoft.com/office/drawing/2014/main" id="{1452495A-32F7-7F2C-9494-007EAF79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" y="7884583"/>
          <a:ext cx="1576917" cy="2376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730250</xdr:colOff>
      <xdr:row>18</xdr:row>
      <xdr:rowOff>158749</xdr:rowOff>
    </xdr:from>
    <xdr:to>
      <xdr:col>0</xdr:col>
      <xdr:colOff>2078329</xdr:colOff>
      <xdr:row>18</xdr:row>
      <xdr:rowOff>2190749</xdr:rowOff>
    </xdr:to>
    <xdr:pic>
      <xdr:nvPicPr>
        <xdr:cNvPr id="24" name="Picture 23" descr="LOEWE Loose fit T-shirt in cotton Navy Blue">
          <a:extLst>
            <a:ext uri="{FF2B5EF4-FFF2-40B4-BE49-F238E27FC236}">
              <a16:creationId xmlns:a16="http://schemas.microsoft.com/office/drawing/2014/main" id="{AC4D0719-0105-F176-B227-B1B782FFE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" y="10445749"/>
          <a:ext cx="1348079" cy="20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666750</xdr:colOff>
      <xdr:row>19</xdr:row>
      <xdr:rowOff>243417</xdr:rowOff>
    </xdr:from>
    <xdr:to>
      <xdr:col>0</xdr:col>
      <xdr:colOff>1957917</xdr:colOff>
      <xdr:row>19</xdr:row>
      <xdr:rowOff>2189631</xdr:rowOff>
    </xdr:to>
    <xdr:pic>
      <xdr:nvPicPr>
        <xdr:cNvPr id="25" name="Picture 24" descr="LOEWE Loose fit T-shirt in cotton Black">
          <a:extLst>
            <a:ext uri="{FF2B5EF4-FFF2-40B4-BE49-F238E27FC236}">
              <a16:creationId xmlns:a16="http://schemas.microsoft.com/office/drawing/2014/main" id="{C2D1F409-24BD-5254-50F1-E02F80DD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964584"/>
          <a:ext cx="1291167" cy="1946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582084</xdr:colOff>
      <xdr:row>22</xdr:row>
      <xdr:rowOff>105833</xdr:rowOff>
    </xdr:from>
    <xdr:to>
      <xdr:col>0</xdr:col>
      <xdr:colOff>2053167</xdr:colOff>
      <xdr:row>22</xdr:row>
      <xdr:rowOff>2323895</xdr:rowOff>
    </xdr:to>
    <xdr:pic>
      <xdr:nvPicPr>
        <xdr:cNvPr id="26" name="Picture 25" descr="LOEWE Regular fit T-shirt in cotton Black">
          <a:extLst>
            <a:ext uri="{FF2B5EF4-FFF2-40B4-BE49-F238E27FC236}">
              <a16:creationId xmlns:a16="http://schemas.microsoft.com/office/drawing/2014/main" id="{8CB6D757-C6C9-BAA6-579C-A89E4CA1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4" y="15261166"/>
          <a:ext cx="1471083" cy="2218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510117</xdr:colOff>
      <xdr:row>23</xdr:row>
      <xdr:rowOff>50800</xdr:rowOff>
    </xdr:from>
    <xdr:to>
      <xdr:col>0</xdr:col>
      <xdr:colOff>2055284</xdr:colOff>
      <xdr:row>23</xdr:row>
      <xdr:rowOff>2385482</xdr:rowOff>
    </xdr:to>
    <xdr:pic>
      <xdr:nvPicPr>
        <xdr:cNvPr id="27" name="Picture 26" descr="LOEWE Regular fit T-shirt in cotton White">
          <a:extLst>
            <a:ext uri="{FF2B5EF4-FFF2-40B4-BE49-F238E27FC236}">
              <a16:creationId xmlns:a16="http://schemas.microsoft.com/office/drawing/2014/main" id="{8384BBC0-517A-F1A2-97FC-BC4CB953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17" y="25006300"/>
          <a:ext cx="1545167" cy="2334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493889</xdr:colOff>
      <xdr:row>20</xdr:row>
      <xdr:rowOff>155222</xdr:rowOff>
    </xdr:from>
    <xdr:to>
      <xdr:col>0</xdr:col>
      <xdr:colOff>2201333</xdr:colOff>
      <xdr:row>20</xdr:row>
      <xdr:rowOff>2147240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A90556F-0067-01F9-8A3E-5104B308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3889" y="15352889"/>
          <a:ext cx="1707444" cy="1992018"/>
        </a:xfrm>
        <a:prstGeom prst="rect">
          <a:avLst/>
        </a:prstGeom>
      </xdr:spPr>
    </xdr:pic>
    <xdr:clientData/>
  </xdr:twoCellAnchor>
  <xdr:twoCellAnchor editAs="oneCell">
    <xdr:from>
      <xdr:col>0</xdr:col>
      <xdr:colOff>395111</xdr:colOff>
      <xdr:row>21</xdr:row>
      <xdr:rowOff>225778</xdr:rowOff>
    </xdr:from>
    <xdr:to>
      <xdr:col>0</xdr:col>
      <xdr:colOff>2267616</xdr:colOff>
      <xdr:row>21</xdr:row>
      <xdr:rowOff>2300110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08F8A39-2877-3608-C0C6-90A9341F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5111" y="17864667"/>
          <a:ext cx="1872505" cy="2074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R25"/>
  <sheetViews>
    <sheetView tabSelected="1" zoomScaleNormal="100" workbookViewId="0">
      <pane ySplit="14" topLeftCell="A16" activePane="bottomLeft" state="frozen"/>
      <selection pane="bottomLeft" activeCell="O23" sqref="O23"/>
    </sheetView>
  </sheetViews>
  <sheetFormatPr defaultColWidth="11.3984375" defaultRowHeight="15.75" x14ac:dyDescent="0.45"/>
  <cols>
    <col min="1" max="1" width="39.73046875" style="1" customWidth="1"/>
    <col min="2" max="6" width="14.73046875" style="1" customWidth="1"/>
    <col min="7" max="7" width="3.265625" style="1" bestFit="1" customWidth="1"/>
    <col min="8" max="11" width="3.1328125" style="1" bestFit="1" customWidth="1"/>
    <col min="12" max="12" width="5.1328125" style="1" bestFit="1" customWidth="1"/>
    <col min="13" max="16" width="19.3984375" style="4" customWidth="1"/>
    <col min="17" max="18" width="19.3984375" style="5" customWidth="1"/>
    <col min="19" max="16384" width="11.3984375" style="1"/>
  </cols>
  <sheetData>
    <row r="1" spans="1:18" x14ac:dyDescent="0.45">
      <c r="A1" s="2" t="s">
        <v>0</v>
      </c>
    </row>
    <row r="2" spans="1:18" x14ac:dyDescent="0.45">
      <c r="A2" s="3" t="s">
        <v>1</v>
      </c>
    </row>
    <row r="3" spans="1:18" x14ac:dyDescent="0.45">
      <c r="A3" s="3" t="s">
        <v>2</v>
      </c>
    </row>
    <row r="4" spans="1:18" x14ac:dyDescent="0.45">
      <c r="A4" s="3" t="s">
        <v>3</v>
      </c>
    </row>
    <row r="5" spans="1:18" x14ac:dyDescent="0.45">
      <c r="A5" s="3" t="s">
        <v>4</v>
      </c>
    </row>
    <row r="6" spans="1:18" x14ac:dyDescent="0.45">
      <c r="A6" s="3" t="s">
        <v>5</v>
      </c>
    </row>
    <row r="7" spans="1:18" x14ac:dyDescent="0.45">
      <c r="A7" s="3" t="s">
        <v>6</v>
      </c>
    </row>
    <row r="8" spans="1:18" x14ac:dyDescent="0.45">
      <c r="A8" s="3" t="s">
        <v>7</v>
      </c>
    </row>
    <row r="9" spans="1:18" x14ac:dyDescent="0.45">
      <c r="A9" s="3" t="s">
        <v>8</v>
      </c>
    </row>
    <row r="10" spans="1:18" x14ac:dyDescent="0.45">
      <c r="A10" s="3" t="s">
        <v>9</v>
      </c>
    </row>
    <row r="11" spans="1:18" x14ac:dyDescent="0.45">
      <c r="A11" s="3" t="s">
        <v>10</v>
      </c>
    </row>
    <row r="12" spans="1:18" x14ac:dyDescent="0.45">
      <c r="A12" s="3" t="s">
        <v>11</v>
      </c>
    </row>
    <row r="14" spans="1:18" x14ac:dyDescent="0.45">
      <c r="A14" s="6" t="s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6" t="s">
        <v>19</v>
      </c>
      <c r="I14" s="6" t="s">
        <v>20</v>
      </c>
      <c r="J14" s="6" t="s">
        <v>21</v>
      </c>
      <c r="K14" s="6" t="s">
        <v>22</v>
      </c>
      <c r="L14" s="6" t="s">
        <v>23</v>
      </c>
      <c r="M14" s="7" t="s">
        <v>24</v>
      </c>
      <c r="N14" s="7" t="s">
        <v>25</v>
      </c>
      <c r="O14" s="7" t="s">
        <v>26</v>
      </c>
      <c r="P14" s="7" t="s">
        <v>27</v>
      </c>
      <c r="Q14" s="9" t="s">
        <v>28</v>
      </c>
      <c r="R14" s="9" t="s">
        <v>29</v>
      </c>
    </row>
    <row r="15" spans="1:18" ht="192" customHeight="1" x14ac:dyDescent="0.45">
      <c r="A15" s="10"/>
      <c r="B15" s="11" t="s">
        <v>30</v>
      </c>
      <c r="C15" s="12" t="s">
        <v>31</v>
      </c>
      <c r="D15" s="12" t="s">
        <v>32</v>
      </c>
      <c r="E15" s="10" t="s">
        <v>33</v>
      </c>
      <c r="F15" s="10" t="s">
        <v>34</v>
      </c>
      <c r="G15" s="10"/>
      <c r="H15" s="13">
        <v>59</v>
      </c>
      <c r="I15" s="13">
        <v>55</v>
      </c>
      <c r="J15" s="13">
        <v>54</v>
      </c>
      <c r="K15" s="13">
        <v>56</v>
      </c>
      <c r="L15" s="10">
        <f>SUM(G15:K15)</f>
        <v>224</v>
      </c>
      <c r="M15" s="14">
        <v>480</v>
      </c>
      <c r="N15" s="14">
        <f t="shared" ref="N15:N24" si="0">SUM(M15*L15)</f>
        <v>107520</v>
      </c>
      <c r="O15" s="14">
        <f>SUM(Q15*1.165)</f>
        <v>72.23</v>
      </c>
      <c r="P15" s="14">
        <f t="shared" ref="P15:P24" si="1">SUM(O15*L15)</f>
        <v>16179.52</v>
      </c>
      <c r="Q15" s="15">
        <v>62</v>
      </c>
      <c r="R15" s="15">
        <f t="shared" ref="R15:R24" si="2">SUM(Q15*L15)</f>
        <v>13888</v>
      </c>
    </row>
    <row r="16" spans="1:18" ht="192" customHeight="1" x14ac:dyDescent="0.45">
      <c r="A16" s="10"/>
      <c r="B16" s="11" t="s">
        <v>30</v>
      </c>
      <c r="C16" s="12" t="s">
        <v>31</v>
      </c>
      <c r="D16" s="12" t="s">
        <v>32</v>
      </c>
      <c r="E16" s="10" t="s">
        <v>35</v>
      </c>
      <c r="F16" s="10" t="s">
        <v>34</v>
      </c>
      <c r="G16" s="10"/>
      <c r="H16" s="13">
        <v>8</v>
      </c>
      <c r="I16" s="13">
        <v>1</v>
      </c>
      <c r="J16" s="10"/>
      <c r="K16" s="10"/>
      <c r="L16" s="10">
        <f t="shared" ref="L16:L24" si="3">SUM(G16:K16)</f>
        <v>9</v>
      </c>
      <c r="M16" s="14">
        <v>480</v>
      </c>
      <c r="N16" s="14">
        <f t="shared" si="0"/>
        <v>4320</v>
      </c>
      <c r="O16" s="14">
        <f t="shared" ref="O16:O24" si="4">SUM(Q16*1.165)</f>
        <v>72.23</v>
      </c>
      <c r="P16" s="14">
        <f t="shared" si="1"/>
        <v>650.07000000000005</v>
      </c>
      <c r="Q16" s="15">
        <v>62</v>
      </c>
      <c r="R16" s="15">
        <f t="shared" si="2"/>
        <v>558</v>
      </c>
    </row>
    <row r="17" spans="1:18" ht="192" customHeight="1" x14ac:dyDescent="0.45">
      <c r="A17" s="10"/>
      <c r="B17" s="11" t="s">
        <v>30</v>
      </c>
      <c r="C17" s="12" t="s">
        <v>31</v>
      </c>
      <c r="D17" s="12" t="s">
        <v>32</v>
      </c>
      <c r="E17" s="10" t="s">
        <v>36</v>
      </c>
      <c r="F17" s="10" t="s">
        <v>34</v>
      </c>
      <c r="G17" s="10"/>
      <c r="H17" s="13">
        <v>58</v>
      </c>
      <c r="I17" s="13">
        <v>41</v>
      </c>
      <c r="J17" s="13">
        <v>41</v>
      </c>
      <c r="K17" s="13">
        <v>49</v>
      </c>
      <c r="L17" s="10">
        <f t="shared" si="3"/>
        <v>189</v>
      </c>
      <c r="M17" s="14">
        <v>480</v>
      </c>
      <c r="N17" s="14">
        <f t="shared" si="0"/>
        <v>90720</v>
      </c>
      <c r="O17" s="14">
        <f t="shared" si="4"/>
        <v>72.23</v>
      </c>
      <c r="P17" s="14">
        <f t="shared" si="1"/>
        <v>13651.470000000001</v>
      </c>
      <c r="Q17" s="15">
        <v>62</v>
      </c>
      <c r="R17" s="15">
        <f t="shared" si="2"/>
        <v>11718</v>
      </c>
    </row>
    <row r="18" spans="1:18" ht="192" customHeight="1" x14ac:dyDescent="0.45">
      <c r="A18" s="10"/>
      <c r="B18" s="11" t="s">
        <v>30</v>
      </c>
      <c r="C18" s="12" t="s">
        <v>31</v>
      </c>
      <c r="D18" s="12" t="s">
        <v>32</v>
      </c>
      <c r="E18" s="10" t="s">
        <v>37</v>
      </c>
      <c r="F18" s="10" t="s">
        <v>34</v>
      </c>
      <c r="G18" s="10"/>
      <c r="H18" s="13">
        <v>53</v>
      </c>
      <c r="I18" s="13">
        <v>46</v>
      </c>
      <c r="J18" s="13">
        <v>52</v>
      </c>
      <c r="K18" s="13">
        <v>60</v>
      </c>
      <c r="L18" s="10">
        <f t="shared" si="3"/>
        <v>211</v>
      </c>
      <c r="M18" s="14">
        <v>480</v>
      </c>
      <c r="N18" s="14">
        <f t="shared" si="0"/>
        <v>101280</v>
      </c>
      <c r="O18" s="14">
        <f t="shared" si="4"/>
        <v>72.23</v>
      </c>
      <c r="P18" s="14">
        <f t="shared" si="1"/>
        <v>15240.53</v>
      </c>
      <c r="Q18" s="15">
        <v>62</v>
      </c>
      <c r="R18" s="15">
        <f t="shared" si="2"/>
        <v>13082</v>
      </c>
    </row>
    <row r="19" spans="1:18" ht="192" customHeight="1" x14ac:dyDescent="0.45">
      <c r="A19" s="10"/>
      <c r="B19" s="11" t="s">
        <v>38</v>
      </c>
      <c r="C19" s="12" t="s">
        <v>39</v>
      </c>
      <c r="D19" s="12" t="s">
        <v>32</v>
      </c>
      <c r="E19" s="10" t="s">
        <v>37</v>
      </c>
      <c r="F19" s="10" t="s">
        <v>34</v>
      </c>
      <c r="G19" s="13">
        <v>34</v>
      </c>
      <c r="H19" s="13">
        <v>29</v>
      </c>
      <c r="I19" s="13">
        <v>26</v>
      </c>
      <c r="J19" s="13">
        <v>26</v>
      </c>
      <c r="K19" s="10"/>
      <c r="L19" s="10">
        <f t="shared" si="3"/>
        <v>115</v>
      </c>
      <c r="M19" s="14">
        <v>480</v>
      </c>
      <c r="N19" s="14">
        <f t="shared" si="0"/>
        <v>55200</v>
      </c>
      <c r="O19" s="14">
        <f t="shared" si="4"/>
        <v>72.23</v>
      </c>
      <c r="P19" s="14">
        <f t="shared" si="1"/>
        <v>8306.4500000000007</v>
      </c>
      <c r="Q19" s="15">
        <v>62</v>
      </c>
      <c r="R19" s="15">
        <f t="shared" si="2"/>
        <v>7130</v>
      </c>
    </row>
    <row r="20" spans="1:18" ht="192" customHeight="1" x14ac:dyDescent="0.45">
      <c r="A20" s="10"/>
      <c r="B20" s="10" t="s">
        <v>40</v>
      </c>
      <c r="C20" s="12" t="s">
        <v>39</v>
      </c>
      <c r="D20" s="12" t="s">
        <v>32</v>
      </c>
      <c r="E20" s="10" t="s">
        <v>35</v>
      </c>
      <c r="F20" s="10" t="s">
        <v>34</v>
      </c>
      <c r="G20" s="13">
        <v>34</v>
      </c>
      <c r="H20" s="13">
        <v>29</v>
      </c>
      <c r="I20" s="13">
        <v>26</v>
      </c>
      <c r="J20" s="13">
        <v>26</v>
      </c>
      <c r="K20" s="10"/>
      <c r="L20" s="10">
        <f t="shared" si="3"/>
        <v>115</v>
      </c>
      <c r="M20" s="14">
        <v>520</v>
      </c>
      <c r="N20" s="14">
        <f t="shared" si="0"/>
        <v>59800</v>
      </c>
      <c r="O20" s="14">
        <f t="shared" si="4"/>
        <v>72.23</v>
      </c>
      <c r="P20" s="14">
        <f t="shared" si="1"/>
        <v>8306.4500000000007</v>
      </c>
      <c r="Q20" s="15">
        <v>62</v>
      </c>
      <c r="R20" s="15">
        <f t="shared" si="2"/>
        <v>7130</v>
      </c>
    </row>
    <row r="21" spans="1:18" ht="192" customHeight="1" x14ac:dyDescent="0.45">
      <c r="A21" s="10"/>
      <c r="B21" s="10" t="s">
        <v>41</v>
      </c>
      <c r="C21" s="12" t="s">
        <v>31</v>
      </c>
      <c r="D21" s="12" t="s">
        <v>32</v>
      </c>
      <c r="E21" s="10" t="s">
        <v>36</v>
      </c>
      <c r="F21" s="10" t="s">
        <v>34</v>
      </c>
      <c r="G21" s="10"/>
      <c r="H21" s="10"/>
      <c r="I21" s="13">
        <v>6</v>
      </c>
      <c r="J21" s="13">
        <v>6</v>
      </c>
      <c r="K21" s="13">
        <v>21</v>
      </c>
      <c r="L21" s="10">
        <f t="shared" si="3"/>
        <v>33</v>
      </c>
      <c r="M21" s="14">
        <v>480</v>
      </c>
      <c r="N21" s="14">
        <f t="shared" si="0"/>
        <v>15840</v>
      </c>
      <c r="O21" s="14">
        <f t="shared" si="4"/>
        <v>72.23</v>
      </c>
      <c r="P21" s="14">
        <f t="shared" si="1"/>
        <v>2383.59</v>
      </c>
      <c r="Q21" s="15">
        <v>62</v>
      </c>
      <c r="R21" s="15">
        <f t="shared" si="2"/>
        <v>2046</v>
      </c>
    </row>
    <row r="22" spans="1:18" ht="192" customHeight="1" x14ac:dyDescent="0.45">
      <c r="A22" s="10"/>
      <c r="B22" s="10" t="s">
        <v>41</v>
      </c>
      <c r="C22" s="12" t="s">
        <v>31</v>
      </c>
      <c r="D22" s="12" t="s">
        <v>32</v>
      </c>
      <c r="E22" s="10" t="s">
        <v>35</v>
      </c>
      <c r="F22" s="10" t="s">
        <v>34</v>
      </c>
      <c r="G22" s="10"/>
      <c r="H22" s="10"/>
      <c r="I22" s="13">
        <v>6</v>
      </c>
      <c r="J22" s="13">
        <v>6</v>
      </c>
      <c r="K22" s="13">
        <v>21</v>
      </c>
      <c r="L22" s="10">
        <f t="shared" si="3"/>
        <v>33</v>
      </c>
      <c r="M22" s="14">
        <v>480</v>
      </c>
      <c r="N22" s="14">
        <f t="shared" si="0"/>
        <v>15840</v>
      </c>
      <c r="O22" s="14">
        <f t="shared" si="4"/>
        <v>72.23</v>
      </c>
      <c r="P22" s="14">
        <f t="shared" si="1"/>
        <v>2383.59</v>
      </c>
      <c r="Q22" s="15">
        <v>62</v>
      </c>
      <c r="R22" s="15">
        <f t="shared" si="2"/>
        <v>2046</v>
      </c>
    </row>
    <row r="23" spans="1:18" ht="192" customHeight="1" x14ac:dyDescent="0.45">
      <c r="A23" s="10"/>
      <c r="B23" s="10" t="s">
        <v>42</v>
      </c>
      <c r="C23" s="10" t="s">
        <v>43</v>
      </c>
      <c r="D23" s="12" t="s">
        <v>32</v>
      </c>
      <c r="E23" s="10" t="s">
        <v>35</v>
      </c>
      <c r="F23" s="10" t="s">
        <v>34</v>
      </c>
      <c r="G23" s="10"/>
      <c r="H23" s="10"/>
      <c r="I23" s="13">
        <v>5</v>
      </c>
      <c r="J23" s="13">
        <v>7</v>
      </c>
      <c r="K23" s="13">
        <v>19</v>
      </c>
      <c r="L23" s="10">
        <f t="shared" si="3"/>
        <v>31</v>
      </c>
      <c r="M23" s="14">
        <v>420</v>
      </c>
      <c r="N23" s="14">
        <f t="shared" si="0"/>
        <v>13020</v>
      </c>
      <c r="O23" s="14">
        <f t="shared" si="4"/>
        <v>72.23</v>
      </c>
      <c r="P23" s="14">
        <f t="shared" si="1"/>
        <v>2239.13</v>
      </c>
      <c r="Q23" s="15">
        <v>62</v>
      </c>
      <c r="R23" s="15">
        <f t="shared" si="2"/>
        <v>1922</v>
      </c>
    </row>
    <row r="24" spans="1:18" ht="192" customHeight="1" x14ac:dyDescent="0.45">
      <c r="A24" s="10"/>
      <c r="B24" s="10" t="s">
        <v>42</v>
      </c>
      <c r="C24" s="10" t="s">
        <v>43</v>
      </c>
      <c r="D24" s="12" t="s">
        <v>32</v>
      </c>
      <c r="E24" s="10" t="s">
        <v>36</v>
      </c>
      <c r="F24" s="10" t="s">
        <v>34</v>
      </c>
      <c r="G24" s="10"/>
      <c r="H24" s="13">
        <v>49</v>
      </c>
      <c r="I24" s="13">
        <v>32</v>
      </c>
      <c r="J24" s="13">
        <v>34</v>
      </c>
      <c r="K24" s="13">
        <v>40</v>
      </c>
      <c r="L24" s="10">
        <f t="shared" si="3"/>
        <v>155</v>
      </c>
      <c r="M24" s="14">
        <v>420</v>
      </c>
      <c r="N24" s="14">
        <f t="shared" si="0"/>
        <v>65100</v>
      </c>
      <c r="O24" s="14">
        <f t="shared" si="4"/>
        <v>72.23</v>
      </c>
      <c r="P24" s="14">
        <f t="shared" si="1"/>
        <v>11195.650000000001</v>
      </c>
      <c r="Q24" s="15">
        <v>62</v>
      </c>
      <c r="R24" s="15">
        <f t="shared" si="2"/>
        <v>9610</v>
      </c>
    </row>
    <row r="25" spans="1:18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f>SUM(L15:L24)</f>
        <v>1115</v>
      </c>
      <c r="M25" s="8"/>
      <c r="N25" s="8">
        <f t="shared" ref="N25" si="5">SUM(N15:N24)</f>
        <v>528640</v>
      </c>
      <c r="O25" s="8"/>
      <c r="P25" s="8">
        <f t="shared" ref="P25" si="6">SUM(P15:P24)</f>
        <v>80536.450000000012</v>
      </c>
      <c r="Q25" s="9"/>
      <c r="R25" s="9">
        <f>SUM(R15:R24)</f>
        <v>69130</v>
      </c>
    </row>
  </sheetData>
  <sheetProtection sheet="1" objects="1" scenarios="1" selectLockedCells="1" selectUnlockedCells="1"/>
  <pageMargins left="0.70866141732283472" right="0.70866141732283472" top="0.78740157480314965" bottom="0.78740157480314965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F51C00CB-5F60-42F9-8A91-1D6A5ADD9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DB6CE8-0B65-40E6-BAAC-D1F34047F9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A6B47F-D7A1-428E-A1B4-7B854D950F59}">
  <ds:schemaRefs>
    <ds:schemaRef ds:uri="http://purl.org/dc/terms/"/>
    <ds:schemaRef ds:uri="3287f65e-bd81-4ef8-9d4a-f770dbe35018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34545f7-dfad-40dc-8880-0a5cc848d9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2022-07-25T12:02:54Z</dcterms:created>
  <dcterms:modified xsi:type="dcterms:W3CDTF">2026-04-09T14:07:31Z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