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5A128FDA-741E-4673-9361-1BF30233ACB1}" xr6:coauthVersionLast="47" xr6:coauthVersionMax="47" xr10:uidLastSave="{00000000-0000-0000-0000-000000000000}"/>
  <bookViews>
    <workbookView xWindow="-98" yWindow="-98" windowWidth="21795" windowHeight="13695" xr2:uid="{8841CEB6-083D-D44B-AFEE-775A4805A12A}"/>
  </bookViews>
  <sheets>
    <sheet name="OFFER" sheetId="1" r:id="rId1"/>
  </sheets>
  <definedNames>
    <definedName name="_xlnm._FilterDatabase" localSheetId="0" hidden="1">OFFER!$A$14:$AD$42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6" i="1" l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15" i="1"/>
  <c r="AJ23" i="1"/>
  <c r="AJ24" i="1"/>
  <c r="AJ25" i="1"/>
  <c r="AJ26" i="1"/>
  <c r="AJ33" i="1"/>
  <c r="AJ34" i="1"/>
  <c r="AJ35" i="1"/>
  <c r="AJ36" i="1"/>
  <c r="AI16" i="1"/>
  <c r="AJ16" i="1" s="1"/>
  <c r="AI17" i="1"/>
  <c r="AJ17" i="1" s="1"/>
  <c r="AI18" i="1"/>
  <c r="AJ18" i="1" s="1"/>
  <c r="AI23" i="1"/>
  <c r="AI24" i="1"/>
  <c r="AI25" i="1"/>
  <c r="AI26" i="1"/>
  <c r="AI27" i="1"/>
  <c r="AJ27" i="1" s="1"/>
  <c r="AI28" i="1"/>
  <c r="AJ28" i="1" s="1"/>
  <c r="AI33" i="1"/>
  <c r="AI34" i="1"/>
  <c r="AI35" i="1"/>
  <c r="AI36" i="1"/>
  <c r="AI37" i="1"/>
  <c r="AJ37" i="1" s="1"/>
  <c r="AI38" i="1"/>
  <c r="AJ38" i="1" s="1"/>
  <c r="AH16" i="1"/>
  <c r="AH17" i="1"/>
  <c r="AH18" i="1"/>
  <c r="AH19" i="1"/>
  <c r="AH20" i="1"/>
  <c r="AH24" i="1"/>
  <c r="AH25" i="1"/>
  <c r="AH26" i="1"/>
  <c r="AH27" i="1"/>
  <c r="AH28" i="1"/>
  <c r="AH29" i="1"/>
  <c r="AH30" i="1"/>
  <c r="AH34" i="1"/>
  <c r="AH35" i="1"/>
  <c r="AH36" i="1"/>
  <c r="AH37" i="1"/>
  <c r="AH38" i="1"/>
  <c r="AH39" i="1"/>
  <c r="AH40" i="1"/>
  <c r="AG16" i="1"/>
  <c r="AG17" i="1"/>
  <c r="AG18" i="1"/>
  <c r="AG19" i="1"/>
  <c r="AI19" i="1" s="1"/>
  <c r="AJ19" i="1" s="1"/>
  <c r="AG20" i="1"/>
  <c r="AI20" i="1" s="1"/>
  <c r="AJ20" i="1" s="1"/>
  <c r="AG21" i="1"/>
  <c r="AH21" i="1" s="1"/>
  <c r="AG22" i="1"/>
  <c r="AH22" i="1" s="1"/>
  <c r="AG23" i="1"/>
  <c r="AH23" i="1" s="1"/>
  <c r="AG24" i="1"/>
  <c r="AG25" i="1"/>
  <c r="AG26" i="1"/>
  <c r="AG27" i="1"/>
  <c r="AG28" i="1"/>
  <c r="AG29" i="1"/>
  <c r="AI29" i="1" s="1"/>
  <c r="AJ29" i="1" s="1"/>
  <c r="AG30" i="1"/>
  <c r="AI30" i="1" s="1"/>
  <c r="AJ30" i="1" s="1"/>
  <c r="AG15" i="1"/>
  <c r="AH15" i="1" s="1"/>
  <c r="AG32" i="1"/>
  <c r="AH32" i="1" s="1"/>
  <c r="AG33" i="1"/>
  <c r="AH33" i="1" s="1"/>
  <c r="AG34" i="1"/>
  <c r="AG35" i="1"/>
  <c r="AG36" i="1"/>
  <c r="AG37" i="1"/>
  <c r="AG38" i="1"/>
  <c r="AG39" i="1"/>
  <c r="AI39" i="1" s="1"/>
  <c r="AJ39" i="1" s="1"/>
  <c r="AG40" i="1"/>
  <c r="AI40" i="1" s="1"/>
  <c r="AJ40" i="1" s="1"/>
  <c r="AG41" i="1"/>
  <c r="AH41" i="1" s="1"/>
  <c r="AG42" i="1"/>
  <c r="AI42" i="1" s="1"/>
  <c r="AJ42" i="1" s="1"/>
  <c r="AG31" i="1"/>
  <c r="AH31" i="1" s="1"/>
  <c r="N43" i="1"/>
  <c r="AI15" i="1" l="1"/>
  <c r="AJ15" i="1" s="1"/>
  <c r="AI22" i="1"/>
  <c r="AJ22" i="1" s="1"/>
  <c r="AI41" i="1"/>
  <c r="AJ41" i="1" s="1"/>
  <c r="AI31" i="1"/>
  <c r="AJ31" i="1" s="1"/>
  <c r="AJ43" i="1" s="1"/>
  <c r="AI21" i="1"/>
  <c r="AJ21" i="1" s="1"/>
  <c r="AI32" i="1"/>
  <c r="AJ32" i="1" s="1"/>
  <c r="AH42" i="1"/>
  <c r="AH43" i="1" s="1"/>
  <c r="AF43" i="1"/>
</calcChain>
</file>

<file path=xl/sharedStrings.xml><?xml version="1.0" encoding="utf-8"?>
<sst xmlns="http://schemas.openxmlformats.org/spreadsheetml/2006/main" count="328" uniqueCount="158">
  <si>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</si>
  <si>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</si>
  <si>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</si>
  <si>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</si>
  <si>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</si>
  <si>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</si>
  <si>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</si>
  <si>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</si>
  <si>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</si>
  <si>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</si>
  <si>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</si>
  <si>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</si>
  <si>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Season</t>
  </si>
  <si>
    <t>Order</t>
  </si>
  <si>
    <t>Order Line</t>
  </si>
  <si>
    <t>Image</t>
  </si>
  <si>
    <t>Model</t>
  </si>
  <si>
    <t>F/C</t>
  </si>
  <si>
    <t>Part</t>
  </si>
  <si>
    <t>Description</t>
  </si>
  <si>
    <t>Color</t>
  </si>
  <si>
    <t>Color Description</t>
  </si>
  <si>
    <t>Macrocategory</t>
  </si>
  <si>
    <t>Microcategory</t>
  </si>
  <si>
    <t>Tipology</t>
  </si>
  <si>
    <t>QTY</t>
  </si>
  <si>
    <t>*</t>
  </si>
  <si>
    <t>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</si>
  <si>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</si>
  <si>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</si>
  <si>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</si>
  <si>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</si>
  <si>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</si>
  <si>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</si>
  <si>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</si>
  <si>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</si>
  <si>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</si>
  <si>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11</t>
  </si>
  <si>
    <t>12</t>
  </si>
  <si>
    <t>110</t>
  </si>
  <si>
    <t>120</t>
  </si>
  <si>
    <t>130</t>
  </si>
  <si>
    <t>WHS €</t>
  </si>
  <si>
    <t>WHS TOT €</t>
  </si>
  <si>
    <t>COST €</t>
  </si>
  <si>
    <t>COST TOT €</t>
  </si>
  <si>
    <t>COST £</t>
  </si>
  <si>
    <t>COST TOT £</t>
  </si>
  <si>
    <t>2024/2</t>
  </si>
  <si>
    <t>MS47941</t>
  </si>
  <si>
    <t>C4H</t>
  </si>
  <si>
    <t>94765</t>
  </si>
  <si>
    <t>TRENTO OXFORD TOP CALF+CAIMAN SIDE</t>
  </si>
  <si>
    <t>P18</t>
  </si>
  <si>
    <t>BLACK</t>
  </si>
  <si>
    <t>Men Shoes</t>
  </si>
  <si>
    <t>Oxford</t>
  </si>
  <si>
    <t>MS60529</t>
  </si>
  <si>
    <t>PZH</t>
  </si>
  <si>
    <t>93729</t>
  </si>
  <si>
    <t>BRACCIANO MOCS SOFT DELAVE C.+CAIMAN SIDE</t>
  </si>
  <si>
    <t>Moccasin</t>
  </si>
  <si>
    <t>293</t>
  </si>
  <si>
    <t>NAVY</t>
  </si>
  <si>
    <t>AAY</t>
  </si>
  <si>
    <t>CIGAR</t>
  </si>
  <si>
    <t>MS70623</t>
  </si>
  <si>
    <t>CNZ</t>
  </si>
  <si>
    <t>93728</t>
  </si>
  <si>
    <t>CUNEO SNEAKER SPORT NAPA C.+GRAINED C.+LIN.FABR.</t>
  </si>
  <si>
    <t>V3C</t>
  </si>
  <si>
    <t>VIRESCENT</t>
  </si>
  <si>
    <t>Sneaker</t>
  </si>
  <si>
    <t>MS70616</t>
  </si>
  <si>
    <t>AXZ</t>
  </si>
  <si>
    <t>93710</t>
  </si>
  <si>
    <t>MOENA SNEAKER ROYAL CALF+GRAINED CALF</t>
  </si>
  <si>
    <t>U8A</t>
  </si>
  <si>
    <t>NAVY+LAMBRUSCO+S.WH/LAMB</t>
  </si>
  <si>
    <t>V3M</t>
  </si>
  <si>
    <t>RUST+LAMBRUSCO+S-WH/LAM</t>
  </si>
  <si>
    <t>MS80646</t>
  </si>
  <si>
    <t>WIH</t>
  </si>
  <si>
    <t>97466</t>
  </si>
  <si>
    <t>GARGANO HERITAGE MOCS SPORT NAPA C.+CROCO SIDE</t>
  </si>
  <si>
    <t>DR7</t>
  </si>
  <si>
    <t>NAVY+DARK METAL</t>
  </si>
  <si>
    <t>AEB</t>
  </si>
  <si>
    <t>BLACK+DARK METAL</t>
  </si>
  <si>
    <t>2025/1</t>
  </si>
  <si>
    <t>MS47950</t>
  </si>
  <si>
    <t>MLH</t>
  </si>
  <si>
    <t>93545</t>
  </si>
  <si>
    <t>VALLEBONA DERBY SOFT DELAVE' CALF</t>
  </si>
  <si>
    <t>V6T</t>
  </si>
  <si>
    <t>DEW</t>
  </si>
  <si>
    <t>Derby</t>
  </si>
  <si>
    <t>MS47951</t>
  </si>
  <si>
    <t>93549</t>
  </si>
  <si>
    <t>VALLEBONA OXFORD ANTIQUE DEER</t>
  </si>
  <si>
    <t>MS47969</t>
  </si>
  <si>
    <t>I4H</t>
  </si>
  <si>
    <t>93759</t>
  </si>
  <si>
    <t>PORTOFINO DESERT PRINTED SUEDE CALF</t>
  </si>
  <si>
    <t>UKA</t>
  </si>
  <si>
    <t>STONE+WHITE S.</t>
  </si>
  <si>
    <t>desert</t>
  </si>
  <si>
    <t>V7F</t>
  </si>
  <si>
    <t>DEW+WHITE S.</t>
  </si>
  <si>
    <t>MS01738</t>
  </si>
  <si>
    <t>ZZZ</t>
  </si>
  <si>
    <t>93765</t>
  </si>
  <si>
    <t>SANDAL GOLF TROTTER CALF</t>
  </si>
  <si>
    <t>891</t>
  </si>
  <si>
    <t>BIANCO+METAL</t>
  </si>
  <si>
    <t>Sandals</t>
  </si>
  <si>
    <t>Sandal</t>
  </si>
  <si>
    <t>MS01742</t>
  </si>
  <si>
    <t>93768</t>
  </si>
  <si>
    <t>SANDAL STAMPA INTRECCIO EGO+EGO CALF</t>
  </si>
  <si>
    <t>WHI</t>
  </si>
  <si>
    <t>WHITE</t>
  </si>
  <si>
    <t>MS01737</t>
  </si>
  <si>
    <t>93766</t>
  </si>
  <si>
    <t>SANDAL VITELLO GOMMATO</t>
  </si>
  <si>
    <t>Z5N</t>
  </si>
  <si>
    <t>IRIS BLUE+METAL</t>
  </si>
  <si>
    <t>807</t>
  </si>
  <si>
    <t>BLEU+METAL</t>
  </si>
  <si>
    <t>V3D</t>
  </si>
  <si>
    <t>PLUM</t>
  </si>
  <si>
    <t>MS70560</t>
  </si>
  <si>
    <t>RAZ</t>
  </si>
  <si>
    <t>93722</t>
  </si>
  <si>
    <t>RAVENNA SNEAKER ROYAL C.+NYLON+CALF +LIN.FABR.</t>
  </si>
  <si>
    <t>V4N</t>
  </si>
  <si>
    <t>RUST+BLACK+S.WHITE</t>
  </si>
  <si>
    <t>MSG0146</t>
  </si>
  <si>
    <t>P9G</t>
  </si>
  <si>
    <t>93742</t>
  </si>
  <si>
    <t>DERBY ANTIQUED CALF+VIBRAM RUBB.</t>
  </si>
  <si>
    <t>DBW</t>
  </si>
  <si>
    <t>DARK BROWN</t>
  </si>
  <si>
    <t>V4F</t>
  </si>
  <si>
    <t>VIRESCENT+LAMB+S.WH/LAMB</t>
  </si>
  <si>
    <t>MS47938</t>
  </si>
  <si>
    <t>L4H</t>
  </si>
  <si>
    <t>BOLGHERI DERBY SOFT DELAVE' CALF</t>
  </si>
  <si>
    <t>ML3</t>
  </si>
  <si>
    <t>RUST</t>
  </si>
  <si>
    <t>MS80648</t>
  </si>
  <si>
    <t>PDH</t>
  </si>
  <si>
    <t>97426</t>
  </si>
  <si>
    <t>GARGANO HERITAGE MOCS SPORT NAPA CALF</t>
  </si>
  <si>
    <t>MS60536</t>
  </si>
  <si>
    <t>BRACCIANO MOCS SPORT NAPA CALF</t>
  </si>
  <si>
    <t>TC1</t>
  </si>
  <si>
    <t>CIGAR+DARK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</si>
</sst>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0"/>
      <name val="Arial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66889" name="Picture -767">
          <a:extLst>
            <a:ext uri="{FF2B5EF4-FFF2-40B4-BE49-F238E27FC236}">
              <a16:creationId xmlns:a16="http://schemas.microsoft.com/office/drawing/2014/main" id="{5BB73B57-949D-6A85-A288-2DF8B065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292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66890" name="Picture -511">
          <a:extLst>
            <a:ext uri="{FF2B5EF4-FFF2-40B4-BE49-F238E27FC236}">
              <a16:creationId xmlns:a16="http://schemas.microsoft.com/office/drawing/2014/main" id="{53C21070-A093-A2BC-D0BB-55CBF4BB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8382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66891" name="Picture -255">
          <a:extLst>
            <a:ext uri="{FF2B5EF4-FFF2-40B4-BE49-F238E27FC236}">
              <a16:creationId xmlns:a16="http://schemas.microsoft.com/office/drawing/2014/main" id="{1A40B78B-F2D8-2104-FBBF-009D512B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3843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66892" name="Picture 1">
          <a:extLst>
            <a:ext uri="{FF2B5EF4-FFF2-40B4-BE49-F238E27FC236}">
              <a16:creationId xmlns:a16="http://schemas.microsoft.com/office/drawing/2014/main" id="{77C49EC4-0320-036E-C896-8D75CDFB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9304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66893" name="Picture 257">
          <a:extLst>
            <a:ext uri="{FF2B5EF4-FFF2-40B4-BE49-F238E27FC236}">
              <a16:creationId xmlns:a16="http://schemas.microsoft.com/office/drawing/2014/main" id="{762CAD4F-F451-DAED-334F-B81A9E9E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24765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66894" name="Picture 513">
          <a:extLst>
            <a:ext uri="{FF2B5EF4-FFF2-40B4-BE49-F238E27FC236}">
              <a16:creationId xmlns:a16="http://schemas.microsoft.com/office/drawing/2014/main" id="{5DD95919-10DB-5C44-62E4-5032CF62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30226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66895" name="Picture 769">
          <a:extLst>
            <a:ext uri="{FF2B5EF4-FFF2-40B4-BE49-F238E27FC236}">
              <a16:creationId xmlns:a16="http://schemas.microsoft.com/office/drawing/2014/main" id="{F6CD5004-83D4-33AA-A28A-EFD6C740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30226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66896" name="Picture 1025">
          <a:extLst>
            <a:ext uri="{FF2B5EF4-FFF2-40B4-BE49-F238E27FC236}">
              <a16:creationId xmlns:a16="http://schemas.microsoft.com/office/drawing/2014/main" id="{2EBAA890-C78B-F8F7-FE72-5183CAFE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30226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66897" name="Picture 1281">
          <a:extLst>
            <a:ext uri="{FF2B5EF4-FFF2-40B4-BE49-F238E27FC236}">
              <a16:creationId xmlns:a16="http://schemas.microsoft.com/office/drawing/2014/main" id="{622AD91A-4E16-BB93-4CDC-987C809E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35687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pic>
      <xdr:nvPicPr>
        <xdr:cNvPr id="66898" name="Picture 1537">
          <a:extLst>
            <a:ext uri="{FF2B5EF4-FFF2-40B4-BE49-F238E27FC236}">
              <a16:creationId xmlns:a16="http://schemas.microsoft.com/office/drawing/2014/main" id="{802DA7F5-5E78-555B-4E60-0305B350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41148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66899" name="Picture 1793">
          <a:extLst>
            <a:ext uri="{FF2B5EF4-FFF2-40B4-BE49-F238E27FC236}">
              <a16:creationId xmlns:a16="http://schemas.microsoft.com/office/drawing/2014/main" id="{13615C78-6C7C-FB21-7F25-5C2424F3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46609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66900" name="Picture 2049">
          <a:extLst>
            <a:ext uri="{FF2B5EF4-FFF2-40B4-BE49-F238E27FC236}">
              <a16:creationId xmlns:a16="http://schemas.microsoft.com/office/drawing/2014/main" id="{24A84EB6-1ABE-0BC9-4401-B6A056CA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52070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66901" name="Picture 2305">
          <a:extLst>
            <a:ext uri="{FF2B5EF4-FFF2-40B4-BE49-F238E27FC236}">
              <a16:creationId xmlns:a16="http://schemas.microsoft.com/office/drawing/2014/main" id="{B384A35A-F3F6-15FD-1190-6E2AC8FA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52070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66902" name="Picture 2561">
          <a:extLst>
            <a:ext uri="{FF2B5EF4-FFF2-40B4-BE49-F238E27FC236}">
              <a16:creationId xmlns:a16="http://schemas.microsoft.com/office/drawing/2014/main" id="{7C7F525D-91F2-7032-724A-E770E299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52070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66903" name="Picture 2817">
          <a:extLst>
            <a:ext uri="{FF2B5EF4-FFF2-40B4-BE49-F238E27FC236}">
              <a16:creationId xmlns:a16="http://schemas.microsoft.com/office/drawing/2014/main" id="{883162D9-E9BC-2C69-BD4C-AA3823D4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52070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66904" name="Picture 3073">
          <a:extLst>
            <a:ext uri="{FF2B5EF4-FFF2-40B4-BE49-F238E27FC236}">
              <a16:creationId xmlns:a16="http://schemas.microsoft.com/office/drawing/2014/main" id="{DDE84CBA-E291-AE4E-60A9-9886935D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5753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66905" name="Picture 3329">
          <a:extLst>
            <a:ext uri="{FF2B5EF4-FFF2-40B4-BE49-F238E27FC236}">
              <a16:creationId xmlns:a16="http://schemas.microsoft.com/office/drawing/2014/main" id="{CF0340E4-A1D4-CF11-0F07-76DF91F3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62992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66906" name="Picture 3585">
          <a:extLst>
            <a:ext uri="{FF2B5EF4-FFF2-40B4-BE49-F238E27FC236}">
              <a16:creationId xmlns:a16="http://schemas.microsoft.com/office/drawing/2014/main" id="{55DDE969-763E-86FB-3378-5AB207890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68453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66907" name="Picture 3841">
          <a:extLst>
            <a:ext uri="{FF2B5EF4-FFF2-40B4-BE49-F238E27FC236}">
              <a16:creationId xmlns:a16="http://schemas.microsoft.com/office/drawing/2014/main" id="{609F6384-3F58-8FFE-CED4-DBE5B35C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73914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66908" name="Picture 4097">
          <a:extLst>
            <a:ext uri="{FF2B5EF4-FFF2-40B4-BE49-F238E27FC236}">
              <a16:creationId xmlns:a16="http://schemas.microsoft.com/office/drawing/2014/main" id="{44C27CFD-20A1-D196-B890-70FACFEA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73914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66909" name="Picture 4353">
          <a:extLst>
            <a:ext uri="{FF2B5EF4-FFF2-40B4-BE49-F238E27FC236}">
              <a16:creationId xmlns:a16="http://schemas.microsoft.com/office/drawing/2014/main" id="{4293EA1C-6D9B-F132-E0C2-43E67208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79375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66910" name="Picture 4609">
          <a:extLst>
            <a:ext uri="{FF2B5EF4-FFF2-40B4-BE49-F238E27FC236}">
              <a16:creationId xmlns:a16="http://schemas.microsoft.com/office/drawing/2014/main" id="{FE488971-766A-247C-02FD-91531967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84836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66911" name="Picture 4865">
          <a:extLst>
            <a:ext uri="{FF2B5EF4-FFF2-40B4-BE49-F238E27FC236}">
              <a16:creationId xmlns:a16="http://schemas.microsoft.com/office/drawing/2014/main" id="{20850562-22AF-55DC-7DFD-1DC9FEFA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90297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66912" name="Picture 5121">
          <a:extLst>
            <a:ext uri="{FF2B5EF4-FFF2-40B4-BE49-F238E27FC236}">
              <a16:creationId xmlns:a16="http://schemas.microsoft.com/office/drawing/2014/main" id="{8CB3F331-3317-4B4F-4890-22427C043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95758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pic>
      <xdr:nvPicPr>
        <xdr:cNvPr id="66913" name="Picture 5377">
          <a:extLst>
            <a:ext uri="{FF2B5EF4-FFF2-40B4-BE49-F238E27FC236}">
              <a16:creationId xmlns:a16="http://schemas.microsoft.com/office/drawing/2014/main" id="{630F3C23-6A87-5413-D1DD-207981BF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01219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66914" name="Picture 5633">
          <a:extLst>
            <a:ext uri="{FF2B5EF4-FFF2-40B4-BE49-F238E27FC236}">
              <a16:creationId xmlns:a16="http://schemas.microsoft.com/office/drawing/2014/main" id="{EE60F0DA-5D63-2B41-3F21-3CFBE73E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06680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15" name="Picture 5889">
          <a:extLst>
            <a:ext uri="{FF2B5EF4-FFF2-40B4-BE49-F238E27FC236}">
              <a16:creationId xmlns:a16="http://schemas.microsoft.com/office/drawing/2014/main" id="{383F4DD5-6E64-14A1-A1B2-B90640E7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16" name="Picture 6145">
          <a:extLst>
            <a:ext uri="{FF2B5EF4-FFF2-40B4-BE49-F238E27FC236}">
              <a16:creationId xmlns:a16="http://schemas.microsoft.com/office/drawing/2014/main" id="{B5B02A99-6E5E-B612-4C1B-126612C0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17" name="Picture 6401">
          <a:extLst>
            <a:ext uri="{FF2B5EF4-FFF2-40B4-BE49-F238E27FC236}">
              <a16:creationId xmlns:a16="http://schemas.microsoft.com/office/drawing/2014/main" id="{9EB5A4BE-1228-031A-75D6-C7EAA549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18" name="Picture 6657">
          <a:extLst>
            <a:ext uri="{FF2B5EF4-FFF2-40B4-BE49-F238E27FC236}">
              <a16:creationId xmlns:a16="http://schemas.microsoft.com/office/drawing/2014/main" id="{1AE35996-8482-1583-DB78-18FF7870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19" name="Picture 6913">
          <a:extLst>
            <a:ext uri="{FF2B5EF4-FFF2-40B4-BE49-F238E27FC236}">
              <a16:creationId xmlns:a16="http://schemas.microsoft.com/office/drawing/2014/main" id="{2DA97F9B-6FB1-45A8-17C9-B08E4BD7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20" name="Picture 7169">
          <a:extLst>
            <a:ext uri="{FF2B5EF4-FFF2-40B4-BE49-F238E27FC236}">
              <a16:creationId xmlns:a16="http://schemas.microsoft.com/office/drawing/2014/main" id="{DF2D908B-9065-3CCB-0C00-9513C0DC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66921" name="Picture 7425">
          <a:extLst>
            <a:ext uri="{FF2B5EF4-FFF2-40B4-BE49-F238E27FC236}">
              <a16:creationId xmlns:a16="http://schemas.microsoft.com/office/drawing/2014/main" id="{621C60D8-65EE-3713-7756-4B9375B1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3843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66922" name="Picture 7681">
          <a:extLst>
            <a:ext uri="{FF2B5EF4-FFF2-40B4-BE49-F238E27FC236}">
              <a16:creationId xmlns:a16="http://schemas.microsoft.com/office/drawing/2014/main" id="{6F02B802-C4A8-B540-A37F-F61E0BEC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2141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66923" name="Picture 7937">
          <a:extLst>
            <a:ext uri="{FF2B5EF4-FFF2-40B4-BE49-F238E27FC236}">
              <a16:creationId xmlns:a16="http://schemas.microsoft.com/office/drawing/2014/main" id="{015DB5CD-F1F5-BB8F-81E9-1A59F72E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17602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0</xdr:colOff>
      <xdr:row>37</xdr:row>
      <xdr:rowOff>0</xdr:rowOff>
    </xdr:to>
    <xdr:pic>
      <xdr:nvPicPr>
        <xdr:cNvPr id="66924" name="Picture 8193">
          <a:extLst>
            <a:ext uri="{FF2B5EF4-FFF2-40B4-BE49-F238E27FC236}">
              <a16:creationId xmlns:a16="http://schemas.microsoft.com/office/drawing/2014/main" id="{795141CB-46D4-C54F-9174-A6FD1F44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23063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66925" name="Picture 8449">
          <a:extLst>
            <a:ext uri="{FF2B5EF4-FFF2-40B4-BE49-F238E27FC236}">
              <a16:creationId xmlns:a16="http://schemas.microsoft.com/office/drawing/2014/main" id="{92990CF5-1EA7-2C0D-F285-BDA121D0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28524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66926" name="Picture 8705">
          <a:extLst>
            <a:ext uri="{FF2B5EF4-FFF2-40B4-BE49-F238E27FC236}">
              <a16:creationId xmlns:a16="http://schemas.microsoft.com/office/drawing/2014/main" id="{8EA573F3-29E0-0CF6-689D-D1F428BE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33985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66927" name="Picture 8961">
          <a:extLst>
            <a:ext uri="{FF2B5EF4-FFF2-40B4-BE49-F238E27FC236}">
              <a16:creationId xmlns:a16="http://schemas.microsoft.com/office/drawing/2014/main" id="{05CE7EDF-041B-0F76-11BF-1290253E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33985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66928" name="Picture 9217">
          <a:extLst>
            <a:ext uri="{FF2B5EF4-FFF2-40B4-BE49-F238E27FC236}">
              <a16:creationId xmlns:a16="http://schemas.microsoft.com/office/drawing/2014/main" id="{9A6B671C-38E6-B336-09D2-144C1783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39446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66929" name="Picture 9473">
          <a:extLst>
            <a:ext uri="{FF2B5EF4-FFF2-40B4-BE49-F238E27FC236}">
              <a16:creationId xmlns:a16="http://schemas.microsoft.com/office/drawing/2014/main" id="{C7183455-7475-EF7B-9940-EC9120ED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44907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pic>
      <xdr:nvPicPr>
        <xdr:cNvPr id="66930" name="Picture 9729">
          <a:extLst>
            <a:ext uri="{FF2B5EF4-FFF2-40B4-BE49-F238E27FC236}">
              <a16:creationId xmlns:a16="http://schemas.microsoft.com/office/drawing/2014/main" id="{5A823D4E-1FB3-4DFE-CB29-CCA41D1A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5036800"/>
          <a:ext cx="825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A6F9-822C-9146-82AE-D359EDDCF2AC}">
  <dimension ref="A1:AJ43"/>
  <sheetViews>
    <sheetView tabSelected="1" workbookViewId="0">
      <pane ySplit="14" topLeftCell="A15" activePane="bottomLeft" state="frozen"/>
      <selection pane="bottomLeft" activeCell="AG16" sqref="AG16"/>
    </sheetView>
  </sheetViews>
  <sheetFormatPr defaultColWidth="10.86328125" defaultRowHeight="15.75" x14ac:dyDescent="0.35"/>
  <cols>
    <col min="1" max="1" width="37.59765625" style="1" customWidth="1"/>
    <col min="2" max="2" width="5.86328125" style="1" bestFit="1" customWidth="1"/>
    <col min="3" max="3" width="9.73046875" style="1" bestFit="1" customWidth="1"/>
    <col min="4" max="4" width="10.86328125" style="1" customWidth="1"/>
    <col min="5" max="5" width="9.1328125" style="1" bestFit="1" customWidth="1"/>
    <col min="6" max="6" width="4.86328125" style="1" bestFit="1" customWidth="1"/>
    <col min="7" max="7" width="6.1328125" style="1" bestFit="1" customWidth="1"/>
    <col min="8" max="8" width="27" style="1" bestFit="1" customWidth="1"/>
    <col min="9" max="9" width="5.265625" style="1" bestFit="1" customWidth="1"/>
    <col min="10" max="10" width="29.1328125" style="1" bestFit="1" customWidth="1"/>
    <col min="11" max="11" width="13.3984375" style="1" bestFit="1" customWidth="1"/>
    <col min="12" max="12" width="13" style="1" bestFit="1" customWidth="1"/>
    <col min="13" max="13" width="8.86328125" style="1" bestFit="1" customWidth="1"/>
    <col min="14" max="14" width="9.1328125" style="11" bestFit="1" customWidth="1"/>
    <col min="15" max="15" width="2.1328125" style="1" bestFit="1" customWidth="1"/>
    <col min="16" max="17" width="3.1328125" style="1" bestFit="1" customWidth="1"/>
    <col min="18" max="18" width="3.73046875" style="1" bestFit="1" customWidth="1"/>
    <col min="19" max="19" width="3.1328125" style="1" bestFit="1" customWidth="1"/>
    <col min="20" max="20" width="3.73046875" style="1" bestFit="1" customWidth="1"/>
    <col min="21" max="21" width="3.1328125" style="1" bestFit="1" customWidth="1"/>
    <col min="22" max="22" width="3.73046875" style="1" bestFit="1" customWidth="1"/>
    <col min="23" max="23" width="3.1328125" style="1" bestFit="1" customWidth="1"/>
    <col min="24" max="24" width="3.73046875" style="1" bestFit="1" customWidth="1"/>
    <col min="25" max="27" width="3.1328125" style="1" bestFit="1" customWidth="1"/>
    <col min="28" max="30" width="4.1328125" style="1" bestFit="1" customWidth="1"/>
    <col min="31" max="34" width="15.1328125" style="13" customWidth="1"/>
    <col min="35" max="36" width="15.1328125" style="7" customWidth="1"/>
    <col min="37" max="256" width="8.86328125" style="1" customWidth="1"/>
    <col min="257" max="16384" width="10.86328125" style="1"/>
  </cols>
  <sheetData>
    <row r="1" spans="1:36" x14ac:dyDescent="0.35">
      <c r="A1" s="2" t="s">
        <v>0</v>
      </c>
    </row>
    <row r="2" spans="1:36" x14ac:dyDescent="0.35">
      <c r="A2" s="3" t="s">
        <v>1</v>
      </c>
    </row>
    <row r="3" spans="1:36" x14ac:dyDescent="0.35">
      <c r="A3" s="3" t="s">
        <v>2</v>
      </c>
    </row>
    <row r="4" spans="1:36" x14ac:dyDescent="0.35">
      <c r="A4" s="3" t="s">
        <v>3</v>
      </c>
    </row>
    <row r="5" spans="1:36" x14ac:dyDescent="0.35">
      <c r="A5" s="3" t="s">
        <v>4</v>
      </c>
    </row>
    <row r="6" spans="1:36" x14ac:dyDescent="0.35">
      <c r="A6" s="3" t="s">
        <v>5</v>
      </c>
    </row>
    <row r="7" spans="1:36" x14ac:dyDescent="0.35">
      <c r="A7" s="3" t="s">
        <v>6</v>
      </c>
    </row>
    <row r="8" spans="1:36" x14ac:dyDescent="0.35">
      <c r="A8" s="3" t="s">
        <v>7</v>
      </c>
    </row>
    <row r="9" spans="1:36" x14ac:dyDescent="0.35">
      <c r="A9" s="3" t="s">
        <v>8</v>
      </c>
    </row>
    <row r="10" spans="1:36" x14ac:dyDescent="0.35">
      <c r="A10" s="3" t="s">
        <v>9</v>
      </c>
    </row>
    <row r="11" spans="1:36" x14ac:dyDescent="0.35">
      <c r="A11" s="3" t="s">
        <v>10</v>
      </c>
    </row>
    <row r="12" spans="1:36" x14ac:dyDescent="0.35">
      <c r="A12" s="3" t="s">
        <v>11</v>
      </c>
    </row>
    <row r="14" spans="1:36" s="11" customFormat="1" ht="31.5" x14ac:dyDescent="0.35">
      <c r="A14" s="9" t="s">
        <v>12</v>
      </c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  <c r="G14" s="9" t="s">
        <v>18</v>
      </c>
      <c r="H14" s="9" t="s">
        <v>19</v>
      </c>
      <c r="I14" s="9" t="s">
        <v>20</v>
      </c>
      <c r="J14" s="9" t="s">
        <v>21</v>
      </c>
      <c r="K14" s="9" t="s">
        <v>22</v>
      </c>
      <c r="L14" s="9" t="s">
        <v>23</v>
      </c>
      <c r="M14" s="9" t="s">
        <v>24</v>
      </c>
      <c r="N14" s="9" t="s">
        <v>25</v>
      </c>
      <c r="O14" s="9" t="s">
        <v>26</v>
      </c>
      <c r="P14" s="9" t="s">
        <v>27</v>
      </c>
      <c r="Q14" s="9" t="s">
        <v>28</v>
      </c>
      <c r="R14" s="9" t="s">
        <v>29</v>
      </c>
      <c r="S14" s="9" t="s">
        <v>30</v>
      </c>
      <c r="T14" s="9" t="s">
        <v>31</v>
      </c>
      <c r="U14" s="9" t="s">
        <v>32</v>
      </c>
      <c r="V14" s="9" t="s">
        <v>33</v>
      </c>
      <c r="W14" s="9" t="s">
        <v>34</v>
      </c>
      <c r="X14" s="9" t="s">
        <v>35</v>
      </c>
      <c r="Y14" s="9" t="s">
        <v>36</v>
      </c>
      <c r="Z14" s="9" t="s">
        <v>37</v>
      </c>
      <c r="AA14" s="9" t="s">
        <v>38</v>
      </c>
      <c r="AB14" s="9" t="s">
        <v>39</v>
      </c>
      <c r="AC14" s="9" t="s">
        <v>40</v>
      </c>
      <c r="AD14" s="9" t="s">
        <v>41</v>
      </c>
      <c r="AE14" s="14" t="s">
        <v>42</v>
      </c>
      <c r="AF14" s="14" t="s">
        <v>43</v>
      </c>
      <c r="AG14" s="14" t="s">
        <v>44</v>
      </c>
      <c r="AH14" s="14" t="s">
        <v>45</v>
      </c>
      <c r="AI14" s="10" t="s">
        <v>46</v>
      </c>
      <c r="AJ14" s="10" t="s">
        <v>47</v>
      </c>
    </row>
    <row r="15" spans="1:36" ht="43.5" customHeight="1" x14ac:dyDescent="0.35">
      <c r="A15" s="4" t="s">
        <v>48</v>
      </c>
      <c r="B15" s="5">
        <v>43</v>
      </c>
      <c r="C15" s="5">
        <v>3</v>
      </c>
      <c r="D15" s="5"/>
      <c r="E15" s="4" t="s">
        <v>49</v>
      </c>
      <c r="F15" s="4" t="s">
        <v>50</v>
      </c>
      <c r="G15" s="4" t="s">
        <v>51</v>
      </c>
      <c r="H15" s="4" t="s">
        <v>52</v>
      </c>
      <c r="I15" s="4" t="s">
        <v>53</v>
      </c>
      <c r="J15" s="4" t="s">
        <v>54</v>
      </c>
      <c r="K15" s="4" t="s">
        <v>55</v>
      </c>
      <c r="L15" s="4" t="s">
        <v>55</v>
      </c>
      <c r="M15" s="4" t="s">
        <v>56</v>
      </c>
      <c r="N15" s="16">
        <v>12</v>
      </c>
      <c r="O15" s="6"/>
      <c r="P15" s="6">
        <v>1</v>
      </c>
      <c r="Q15" s="6">
        <v>1</v>
      </c>
      <c r="R15" s="6">
        <v>1</v>
      </c>
      <c r="S15" s="6">
        <v>2</v>
      </c>
      <c r="T15" s="6">
        <v>1</v>
      </c>
      <c r="U15" s="6">
        <v>2</v>
      </c>
      <c r="V15" s="6">
        <v>2</v>
      </c>
      <c r="W15" s="6">
        <v>1</v>
      </c>
      <c r="X15" s="6"/>
      <c r="Y15" s="6">
        <v>1</v>
      </c>
      <c r="Z15" s="6"/>
      <c r="AA15" s="6"/>
      <c r="AB15" s="6"/>
      <c r="AC15" s="6"/>
      <c r="AD15" s="6"/>
      <c r="AE15" s="15">
        <v>276</v>
      </c>
      <c r="AF15" s="15">
        <f>SUM(AE15*N15)</f>
        <v>3312</v>
      </c>
      <c r="AG15" s="15">
        <f t="shared" ref="AG15:AG42" si="0">SUM(AE15*0.675)</f>
        <v>186.3</v>
      </c>
      <c r="AH15" s="15">
        <f t="shared" ref="AH15:AH42" si="1">SUM(AG15*N15)</f>
        <v>2235.6000000000004</v>
      </c>
      <c r="AI15" s="8">
        <f>SUM(AG15/1.13)</f>
        <v>164.86725663716817</v>
      </c>
      <c r="AJ15" s="8">
        <f t="shared" ref="AJ15:AJ42" si="2">SUM(AI15*N15)</f>
        <v>1978.407079646018</v>
      </c>
    </row>
    <row r="16" spans="1:36" ht="43.5" customHeight="1" x14ac:dyDescent="0.35">
      <c r="A16" s="4" t="s">
        <v>48</v>
      </c>
      <c r="B16" s="5">
        <v>43</v>
      </c>
      <c r="C16" s="5">
        <v>6</v>
      </c>
      <c r="D16" s="5"/>
      <c r="E16" s="4" t="s">
        <v>57</v>
      </c>
      <c r="F16" s="4" t="s">
        <v>58</v>
      </c>
      <c r="G16" s="4" t="s">
        <v>59</v>
      </c>
      <c r="H16" s="4" t="s">
        <v>60</v>
      </c>
      <c r="I16" s="4" t="s">
        <v>53</v>
      </c>
      <c r="J16" s="4" t="s">
        <v>54</v>
      </c>
      <c r="K16" s="4" t="s">
        <v>55</v>
      </c>
      <c r="L16" s="4" t="s">
        <v>55</v>
      </c>
      <c r="M16" s="4" t="s">
        <v>61</v>
      </c>
      <c r="N16" s="16">
        <v>18</v>
      </c>
      <c r="O16" s="6"/>
      <c r="P16" s="6">
        <v>1</v>
      </c>
      <c r="Q16" s="6">
        <v>2</v>
      </c>
      <c r="R16" s="6">
        <v>1</v>
      </c>
      <c r="S16" s="6">
        <v>3</v>
      </c>
      <c r="T16" s="6">
        <v>2</v>
      </c>
      <c r="U16" s="6">
        <v>3</v>
      </c>
      <c r="V16" s="6">
        <v>2</v>
      </c>
      <c r="W16" s="6">
        <v>2</v>
      </c>
      <c r="X16" s="6"/>
      <c r="Y16" s="6">
        <v>1</v>
      </c>
      <c r="Z16" s="6">
        <v>1</v>
      </c>
      <c r="AA16" s="6"/>
      <c r="AB16" s="6"/>
      <c r="AC16" s="6"/>
      <c r="AD16" s="6"/>
      <c r="AE16" s="15">
        <v>295</v>
      </c>
      <c r="AF16" s="15">
        <f t="shared" ref="AF16:AF42" si="3">SUM(AE16*N16)</f>
        <v>5310</v>
      </c>
      <c r="AG16" s="15">
        <f t="shared" si="0"/>
        <v>199.125</v>
      </c>
      <c r="AH16" s="15">
        <f t="shared" si="1"/>
        <v>3584.25</v>
      </c>
      <c r="AI16" s="8">
        <f t="shared" ref="AI16:AI42" si="4">SUM(AG16/1.13)</f>
        <v>176.21681415929206</v>
      </c>
      <c r="AJ16" s="8">
        <f t="shared" si="2"/>
        <v>3171.9026548672568</v>
      </c>
    </row>
    <row r="17" spans="1:36" ht="43.5" customHeight="1" x14ac:dyDescent="0.35">
      <c r="A17" s="4" t="s">
        <v>48</v>
      </c>
      <c r="B17" s="5">
        <v>43</v>
      </c>
      <c r="C17" s="5">
        <v>7</v>
      </c>
      <c r="D17" s="5"/>
      <c r="E17" s="4" t="s">
        <v>57</v>
      </c>
      <c r="F17" s="4" t="s">
        <v>58</v>
      </c>
      <c r="G17" s="4" t="s">
        <v>59</v>
      </c>
      <c r="H17" s="4" t="s">
        <v>60</v>
      </c>
      <c r="I17" s="4" t="s">
        <v>62</v>
      </c>
      <c r="J17" s="4" t="s">
        <v>63</v>
      </c>
      <c r="K17" s="4" t="s">
        <v>55</v>
      </c>
      <c r="L17" s="4" t="s">
        <v>55</v>
      </c>
      <c r="M17" s="4" t="s">
        <v>61</v>
      </c>
      <c r="N17" s="16">
        <v>18</v>
      </c>
      <c r="O17" s="6"/>
      <c r="P17" s="6">
        <v>1</v>
      </c>
      <c r="Q17" s="6">
        <v>2</v>
      </c>
      <c r="R17" s="6">
        <v>1</v>
      </c>
      <c r="S17" s="6">
        <v>3</v>
      </c>
      <c r="T17" s="6">
        <v>2</v>
      </c>
      <c r="U17" s="6">
        <v>3</v>
      </c>
      <c r="V17" s="6">
        <v>2</v>
      </c>
      <c r="W17" s="6">
        <v>2</v>
      </c>
      <c r="X17" s="6"/>
      <c r="Y17" s="6">
        <v>1</v>
      </c>
      <c r="Z17" s="6">
        <v>1</v>
      </c>
      <c r="AA17" s="6"/>
      <c r="AB17" s="6"/>
      <c r="AC17" s="6"/>
      <c r="AD17" s="6"/>
      <c r="AE17" s="15">
        <v>295</v>
      </c>
      <c r="AF17" s="15">
        <f t="shared" si="3"/>
        <v>5310</v>
      </c>
      <c r="AG17" s="15">
        <f t="shared" si="0"/>
        <v>199.125</v>
      </c>
      <c r="AH17" s="15">
        <f t="shared" si="1"/>
        <v>3584.25</v>
      </c>
      <c r="AI17" s="8">
        <f t="shared" si="4"/>
        <v>176.21681415929206</v>
      </c>
      <c r="AJ17" s="8">
        <f t="shared" si="2"/>
        <v>3171.9026548672568</v>
      </c>
    </row>
    <row r="18" spans="1:36" ht="43.5" customHeight="1" x14ac:dyDescent="0.35">
      <c r="A18" s="4" t="s">
        <v>48</v>
      </c>
      <c r="B18" s="5">
        <v>43</v>
      </c>
      <c r="C18" s="5">
        <v>8</v>
      </c>
      <c r="D18" s="5"/>
      <c r="E18" s="4" t="s">
        <v>57</v>
      </c>
      <c r="F18" s="4" t="s">
        <v>58</v>
      </c>
      <c r="G18" s="4" t="s">
        <v>59</v>
      </c>
      <c r="H18" s="4" t="s">
        <v>60</v>
      </c>
      <c r="I18" s="4" t="s">
        <v>64</v>
      </c>
      <c r="J18" s="4" t="s">
        <v>65</v>
      </c>
      <c r="K18" s="4" t="s">
        <v>55</v>
      </c>
      <c r="L18" s="4" t="s">
        <v>55</v>
      </c>
      <c r="M18" s="4" t="s">
        <v>61</v>
      </c>
      <c r="N18" s="16">
        <v>13</v>
      </c>
      <c r="O18" s="6"/>
      <c r="P18" s="6">
        <v>1</v>
      </c>
      <c r="Q18" s="6">
        <v>1</v>
      </c>
      <c r="R18" s="6">
        <v>1</v>
      </c>
      <c r="S18" s="6">
        <v>2</v>
      </c>
      <c r="T18" s="6">
        <v>1</v>
      </c>
      <c r="U18" s="6">
        <v>2</v>
      </c>
      <c r="V18" s="6">
        <v>2</v>
      </c>
      <c r="W18" s="6">
        <v>1</v>
      </c>
      <c r="X18" s="6"/>
      <c r="Y18" s="6">
        <v>1</v>
      </c>
      <c r="Z18" s="6">
        <v>1</v>
      </c>
      <c r="AA18" s="6"/>
      <c r="AB18" s="6"/>
      <c r="AC18" s="6"/>
      <c r="AD18" s="6"/>
      <c r="AE18" s="15">
        <v>295</v>
      </c>
      <c r="AF18" s="15">
        <f t="shared" si="3"/>
        <v>3835</v>
      </c>
      <c r="AG18" s="15">
        <f t="shared" si="0"/>
        <v>199.125</v>
      </c>
      <c r="AH18" s="15">
        <f t="shared" si="1"/>
        <v>2588.625</v>
      </c>
      <c r="AI18" s="8">
        <f t="shared" si="4"/>
        <v>176.21681415929206</v>
      </c>
      <c r="AJ18" s="8">
        <f t="shared" si="2"/>
        <v>2290.8185840707965</v>
      </c>
    </row>
    <row r="19" spans="1:36" ht="43.5" customHeight="1" x14ac:dyDescent="0.35">
      <c r="A19" s="4" t="s">
        <v>48</v>
      </c>
      <c r="B19" s="5">
        <v>43</v>
      </c>
      <c r="C19" s="5">
        <v>17</v>
      </c>
      <c r="D19" s="5"/>
      <c r="E19" s="4" t="s">
        <v>66</v>
      </c>
      <c r="F19" s="4" t="s">
        <v>67</v>
      </c>
      <c r="G19" s="4" t="s">
        <v>68</v>
      </c>
      <c r="H19" s="4" t="s">
        <v>69</v>
      </c>
      <c r="I19" s="4" t="s">
        <v>70</v>
      </c>
      <c r="J19" s="4" t="s">
        <v>71</v>
      </c>
      <c r="K19" s="4" t="s">
        <v>55</v>
      </c>
      <c r="L19" s="4" t="s">
        <v>55</v>
      </c>
      <c r="M19" s="4" t="s">
        <v>72</v>
      </c>
      <c r="N19" s="16">
        <v>6</v>
      </c>
      <c r="O19" s="6"/>
      <c r="P19" s="6"/>
      <c r="Q19" s="6">
        <v>1</v>
      </c>
      <c r="R19" s="6"/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/>
      <c r="Y19" s="6"/>
      <c r="Z19" s="6"/>
      <c r="AA19" s="6"/>
      <c r="AB19" s="6"/>
      <c r="AC19" s="6"/>
      <c r="AD19" s="6"/>
      <c r="AE19" s="15">
        <v>151</v>
      </c>
      <c r="AF19" s="15">
        <f t="shared" si="3"/>
        <v>906</v>
      </c>
      <c r="AG19" s="15">
        <f t="shared" si="0"/>
        <v>101.92500000000001</v>
      </c>
      <c r="AH19" s="15">
        <f t="shared" si="1"/>
        <v>611.55000000000007</v>
      </c>
      <c r="AI19" s="8">
        <f t="shared" si="4"/>
        <v>90.199115044247804</v>
      </c>
      <c r="AJ19" s="8">
        <f t="shared" si="2"/>
        <v>541.19469026548677</v>
      </c>
    </row>
    <row r="20" spans="1:36" ht="43.5" customHeight="1" x14ac:dyDescent="0.35">
      <c r="A20" s="4" t="s">
        <v>48</v>
      </c>
      <c r="B20" s="5">
        <v>43</v>
      </c>
      <c r="C20" s="5">
        <v>26</v>
      </c>
      <c r="D20" s="5"/>
      <c r="E20" s="4" t="s">
        <v>73</v>
      </c>
      <c r="F20" s="4" t="s">
        <v>74</v>
      </c>
      <c r="G20" s="4" t="s">
        <v>75</v>
      </c>
      <c r="H20" s="4" t="s">
        <v>76</v>
      </c>
      <c r="I20" s="4" t="s">
        <v>77</v>
      </c>
      <c r="J20" s="4" t="s">
        <v>78</v>
      </c>
      <c r="K20" s="4" t="s">
        <v>55</v>
      </c>
      <c r="L20" s="4" t="s">
        <v>55</v>
      </c>
      <c r="M20" s="4" t="s">
        <v>72</v>
      </c>
      <c r="N20" s="16">
        <v>6</v>
      </c>
      <c r="O20" s="6"/>
      <c r="P20" s="6"/>
      <c r="Q20" s="6">
        <v>1</v>
      </c>
      <c r="R20" s="6"/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/>
      <c r="Y20" s="6"/>
      <c r="Z20" s="6"/>
      <c r="AA20" s="6"/>
      <c r="AB20" s="6"/>
      <c r="AC20" s="6"/>
      <c r="AD20" s="6"/>
      <c r="AE20" s="15">
        <v>221</v>
      </c>
      <c r="AF20" s="15">
        <f t="shared" si="3"/>
        <v>1326</v>
      </c>
      <c r="AG20" s="15">
        <f t="shared" si="0"/>
        <v>149.17500000000001</v>
      </c>
      <c r="AH20" s="15">
        <f t="shared" si="1"/>
        <v>895.05000000000007</v>
      </c>
      <c r="AI20" s="8">
        <f t="shared" si="4"/>
        <v>132.01327433628322</v>
      </c>
      <c r="AJ20" s="8">
        <f t="shared" si="2"/>
        <v>792.07964601769936</v>
      </c>
    </row>
    <row r="21" spans="1:36" ht="43.5" customHeight="1" x14ac:dyDescent="0.35">
      <c r="A21" s="4" t="s">
        <v>48</v>
      </c>
      <c r="B21" s="5">
        <v>43</v>
      </c>
      <c r="C21" s="5">
        <v>27</v>
      </c>
      <c r="D21" s="5"/>
      <c r="E21" s="4" t="s">
        <v>73</v>
      </c>
      <c r="F21" s="4" t="s">
        <v>74</v>
      </c>
      <c r="G21" s="4" t="s">
        <v>75</v>
      </c>
      <c r="H21" s="4" t="s">
        <v>76</v>
      </c>
      <c r="I21" s="4" t="s">
        <v>79</v>
      </c>
      <c r="J21" s="4" t="s">
        <v>80</v>
      </c>
      <c r="K21" s="4" t="s">
        <v>55</v>
      </c>
      <c r="L21" s="4" t="s">
        <v>55</v>
      </c>
      <c r="M21" s="4" t="s">
        <v>72</v>
      </c>
      <c r="N21" s="16">
        <v>6</v>
      </c>
      <c r="O21" s="6"/>
      <c r="P21" s="6"/>
      <c r="Q21" s="6">
        <v>1</v>
      </c>
      <c r="R21" s="6"/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/>
      <c r="Y21" s="6"/>
      <c r="Z21" s="6"/>
      <c r="AA21" s="6"/>
      <c r="AB21" s="6"/>
      <c r="AC21" s="6"/>
      <c r="AD21" s="6"/>
      <c r="AE21" s="15">
        <v>221</v>
      </c>
      <c r="AF21" s="15">
        <f t="shared" si="3"/>
        <v>1326</v>
      </c>
      <c r="AG21" s="15">
        <f t="shared" si="0"/>
        <v>149.17500000000001</v>
      </c>
      <c r="AH21" s="15">
        <f t="shared" si="1"/>
        <v>895.05000000000007</v>
      </c>
      <c r="AI21" s="8">
        <f t="shared" si="4"/>
        <v>132.01327433628322</v>
      </c>
      <c r="AJ21" s="8">
        <f t="shared" si="2"/>
        <v>792.07964601769936</v>
      </c>
    </row>
    <row r="22" spans="1:36" ht="43.5" customHeight="1" x14ac:dyDescent="0.35">
      <c r="A22" s="4" t="s">
        <v>48</v>
      </c>
      <c r="B22" s="5">
        <v>43</v>
      </c>
      <c r="C22" s="5">
        <v>28</v>
      </c>
      <c r="D22" s="5"/>
      <c r="E22" s="4" t="s">
        <v>81</v>
      </c>
      <c r="F22" s="4" t="s">
        <v>82</v>
      </c>
      <c r="G22" s="4" t="s">
        <v>83</v>
      </c>
      <c r="H22" s="4" t="s">
        <v>84</v>
      </c>
      <c r="I22" s="4" t="s">
        <v>85</v>
      </c>
      <c r="J22" s="4" t="s">
        <v>86</v>
      </c>
      <c r="K22" s="4" t="s">
        <v>55</v>
      </c>
      <c r="L22" s="4" t="s">
        <v>55</v>
      </c>
      <c r="M22" s="4" t="s">
        <v>61</v>
      </c>
      <c r="N22" s="16">
        <v>13</v>
      </c>
      <c r="O22" s="6"/>
      <c r="P22" s="6">
        <v>1</v>
      </c>
      <c r="Q22" s="6">
        <v>1</v>
      </c>
      <c r="R22" s="6">
        <v>1</v>
      </c>
      <c r="S22" s="6">
        <v>2</v>
      </c>
      <c r="T22" s="6">
        <v>1</v>
      </c>
      <c r="U22" s="6">
        <v>2</v>
      </c>
      <c r="V22" s="6">
        <v>2</v>
      </c>
      <c r="W22" s="6">
        <v>1</v>
      </c>
      <c r="X22" s="6"/>
      <c r="Y22" s="6">
        <v>1</v>
      </c>
      <c r="Z22" s="6">
        <v>1</v>
      </c>
      <c r="AA22" s="6"/>
      <c r="AB22" s="6"/>
      <c r="AC22" s="6"/>
      <c r="AD22" s="6"/>
      <c r="AE22" s="15">
        <v>276</v>
      </c>
      <c r="AF22" s="15">
        <f t="shared" si="3"/>
        <v>3588</v>
      </c>
      <c r="AG22" s="15">
        <f t="shared" si="0"/>
        <v>186.3</v>
      </c>
      <c r="AH22" s="15">
        <f t="shared" si="1"/>
        <v>2421.9</v>
      </c>
      <c r="AI22" s="8">
        <f t="shared" si="4"/>
        <v>164.86725663716817</v>
      </c>
      <c r="AJ22" s="8">
        <f t="shared" si="2"/>
        <v>2143.2743362831861</v>
      </c>
    </row>
    <row r="23" spans="1:36" ht="43.5" customHeight="1" x14ac:dyDescent="0.35">
      <c r="A23" s="4" t="s">
        <v>48</v>
      </c>
      <c r="B23" s="5">
        <v>43</v>
      </c>
      <c r="C23" s="5">
        <v>29</v>
      </c>
      <c r="D23" s="5"/>
      <c r="E23" s="4" t="s">
        <v>81</v>
      </c>
      <c r="F23" s="4" t="s">
        <v>82</v>
      </c>
      <c r="G23" s="4" t="s">
        <v>83</v>
      </c>
      <c r="H23" s="4" t="s">
        <v>84</v>
      </c>
      <c r="I23" s="4" t="s">
        <v>87</v>
      </c>
      <c r="J23" s="4" t="s">
        <v>88</v>
      </c>
      <c r="K23" s="4" t="s">
        <v>55</v>
      </c>
      <c r="L23" s="4" t="s">
        <v>55</v>
      </c>
      <c r="M23" s="4" t="s">
        <v>61</v>
      </c>
      <c r="N23" s="16">
        <v>13</v>
      </c>
      <c r="O23" s="6"/>
      <c r="P23" s="6">
        <v>1</v>
      </c>
      <c r="Q23" s="6">
        <v>1</v>
      </c>
      <c r="R23" s="6">
        <v>1</v>
      </c>
      <c r="S23" s="6">
        <v>2</v>
      </c>
      <c r="T23" s="6">
        <v>1</v>
      </c>
      <c r="U23" s="6">
        <v>2</v>
      </c>
      <c r="V23" s="6">
        <v>2</v>
      </c>
      <c r="W23" s="6">
        <v>1</v>
      </c>
      <c r="X23" s="6"/>
      <c r="Y23" s="6">
        <v>1</v>
      </c>
      <c r="Z23" s="6">
        <v>1</v>
      </c>
      <c r="AA23" s="6"/>
      <c r="AB23" s="6"/>
      <c r="AC23" s="6"/>
      <c r="AD23" s="6"/>
      <c r="AE23" s="15">
        <v>276</v>
      </c>
      <c r="AF23" s="15">
        <f t="shared" si="3"/>
        <v>3588</v>
      </c>
      <c r="AG23" s="15">
        <f t="shared" si="0"/>
        <v>186.3</v>
      </c>
      <c r="AH23" s="15">
        <f t="shared" si="1"/>
        <v>2421.9</v>
      </c>
      <c r="AI23" s="8">
        <f t="shared" si="4"/>
        <v>164.86725663716817</v>
      </c>
      <c r="AJ23" s="8">
        <f t="shared" si="2"/>
        <v>2143.2743362831861</v>
      </c>
    </row>
    <row r="24" spans="1:36" ht="43.5" customHeight="1" x14ac:dyDescent="0.35">
      <c r="A24" s="4" t="s">
        <v>89</v>
      </c>
      <c r="B24" s="5">
        <v>75</v>
      </c>
      <c r="C24" s="5">
        <v>11</v>
      </c>
      <c r="D24" s="5"/>
      <c r="E24" s="4" t="s">
        <v>90</v>
      </c>
      <c r="F24" s="4" t="s">
        <v>91</v>
      </c>
      <c r="G24" s="4" t="s">
        <v>92</v>
      </c>
      <c r="H24" s="4" t="s">
        <v>93</v>
      </c>
      <c r="I24" s="4" t="s">
        <v>94</v>
      </c>
      <c r="J24" s="4" t="s">
        <v>95</v>
      </c>
      <c r="K24" s="4" t="s">
        <v>55</v>
      </c>
      <c r="L24" s="4" t="s">
        <v>55</v>
      </c>
      <c r="M24" s="4" t="s">
        <v>96</v>
      </c>
      <c r="N24" s="16">
        <v>10</v>
      </c>
      <c r="O24" s="6"/>
      <c r="P24" s="6"/>
      <c r="Q24" s="6">
        <v>1</v>
      </c>
      <c r="R24" s="6">
        <v>1</v>
      </c>
      <c r="S24" s="6">
        <v>2</v>
      </c>
      <c r="T24" s="6">
        <v>1</v>
      </c>
      <c r="U24" s="6">
        <v>2</v>
      </c>
      <c r="V24" s="6">
        <v>1</v>
      </c>
      <c r="W24" s="6">
        <v>1</v>
      </c>
      <c r="X24" s="6"/>
      <c r="Y24" s="6">
        <v>1</v>
      </c>
      <c r="Z24" s="6"/>
      <c r="AA24" s="6"/>
      <c r="AB24" s="6"/>
      <c r="AC24" s="6"/>
      <c r="AD24" s="6"/>
      <c r="AE24" s="15">
        <v>267</v>
      </c>
      <c r="AF24" s="15">
        <f t="shared" si="3"/>
        <v>2670</v>
      </c>
      <c r="AG24" s="15">
        <f t="shared" si="0"/>
        <v>180.22500000000002</v>
      </c>
      <c r="AH24" s="15">
        <f t="shared" si="1"/>
        <v>1802.2500000000002</v>
      </c>
      <c r="AI24" s="8">
        <f t="shared" si="4"/>
        <v>159.4911504424779</v>
      </c>
      <c r="AJ24" s="8">
        <f t="shared" si="2"/>
        <v>1594.911504424779</v>
      </c>
    </row>
    <row r="25" spans="1:36" ht="43.5" customHeight="1" x14ac:dyDescent="0.35">
      <c r="A25" s="4" t="s">
        <v>89</v>
      </c>
      <c r="B25" s="5">
        <v>75</v>
      </c>
      <c r="C25" s="5">
        <v>12</v>
      </c>
      <c r="D25" s="5"/>
      <c r="E25" s="4" t="s">
        <v>97</v>
      </c>
      <c r="F25" s="4" t="s">
        <v>91</v>
      </c>
      <c r="G25" s="4" t="s">
        <v>98</v>
      </c>
      <c r="H25" s="4" t="s">
        <v>99</v>
      </c>
      <c r="I25" s="4" t="s">
        <v>53</v>
      </c>
      <c r="J25" s="4" t="s">
        <v>54</v>
      </c>
      <c r="K25" s="4" t="s">
        <v>55</v>
      </c>
      <c r="L25" s="4" t="s">
        <v>55</v>
      </c>
      <c r="M25" s="4" t="s">
        <v>56</v>
      </c>
      <c r="N25" s="16">
        <v>10</v>
      </c>
      <c r="O25" s="6"/>
      <c r="P25" s="6"/>
      <c r="Q25" s="6">
        <v>1</v>
      </c>
      <c r="R25" s="6">
        <v>1</v>
      </c>
      <c r="S25" s="6">
        <v>2</v>
      </c>
      <c r="T25" s="6">
        <v>1</v>
      </c>
      <c r="U25" s="6">
        <v>2</v>
      </c>
      <c r="V25" s="6">
        <v>1</v>
      </c>
      <c r="W25" s="6">
        <v>1</v>
      </c>
      <c r="X25" s="6"/>
      <c r="Y25" s="6">
        <v>1</v>
      </c>
      <c r="Z25" s="6"/>
      <c r="AA25" s="6"/>
      <c r="AB25" s="6"/>
      <c r="AC25" s="6"/>
      <c r="AD25" s="6"/>
      <c r="AE25" s="15">
        <v>253</v>
      </c>
      <c r="AF25" s="15">
        <f t="shared" si="3"/>
        <v>2530</v>
      </c>
      <c r="AG25" s="15">
        <f t="shared" si="0"/>
        <v>170.77500000000001</v>
      </c>
      <c r="AH25" s="15">
        <f t="shared" si="1"/>
        <v>1707.75</v>
      </c>
      <c r="AI25" s="8">
        <f t="shared" si="4"/>
        <v>151.12831858407083</v>
      </c>
      <c r="AJ25" s="8">
        <f t="shared" si="2"/>
        <v>1511.2831858407083</v>
      </c>
    </row>
    <row r="26" spans="1:36" ht="43.5" customHeight="1" x14ac:dyDescent="0.35">
      <c r="A26" s="4" t="s">
        <v>89</v>
      </c>
      <c r="B26" s="5">
        <v>75</v>
      </c>
      <c r="C26" s="5">
        <v>15</v>
      </c>
      <c r="D26" s="5"/>
      <c r="E26" s="4" t="s">
        <v>100</v>
      </c>
      <c r="F26" s="4" t="s">
        <v>101</v>
      </c>
      <c r="G26" s="4" t="s">
        <v>102</v>
      </c>
      <c r="H26" s="4" t="s">
        <v>103</v>
      </c>
      <c r="I26" s="4" t="s">
        <v>104</v>
      </c>
      <c r="J26" s="4" t="s">
        <v>105</v>
      </c>
      <c r="K26" s="4" t="s">
        <v>55</v>
      </c>
      <c r="L26" s="4" t="s">
        <v>55</v>
      </c>
      <c r="M26" s="4" t="s">
        <v>106</v>
      </c>
      <c r="N26" s="16">
        <v>12</v>
      </c>
      <c r="O26" s="6"/>
      <c r="P26" s="6">
        <v>1</v>
      </c>
      <c r="Q26" s="6">
        <v>1</v>
      </c>
      <c r="R26" s="6">
        <v>1</v>
      </c>
      <c r="S26" s="6">
        <v>2</v>
      </c>
      <c r="T26" s="6">
        <v>1</v>
      </c>
      <c r="U26" s="6">
        <v>2</v>
      </c>
      <c r="V26" s="6">
        <v>1</v>
      </c>
      <c r="W26" s="6">
        <v>2</v>
      </c>
      <c r="X26" s="6"/>
      <c r="Y26" s="6">
        <v>1</v>
      </c>
      <c r="Z26" s="6"/>
      <c r="AA26" s="6"/>
      <c r="AB26" s="6"/>
      <c r="AC26" s="6"/>
      <c r="AD26" s="6"/>
      <c r="AE26" s="15">
        <v>177</v>
      </c>
      <c r="AF26" s="15">
        <f t="shared" si="3"/>
        <v>2124</v>
      </c>
      <c r="AG26" s="15">
        <f t="shared" si="0"/>
        <v>119.47500000000001</v>
      </c>
      <c r="AH26" s="15">
        <f t="shared" si="1"/>
        <v>1433.7</v>
      </c>
      <c r="AI26" s="8">
        <f t="shared" si="4"/>
        <v>105.73008849557525</v>
      </c>
      <c r="AJ26" s="8">
        <f t="shared" si="2"/>
        <v>1268.7610619469028</v>
      </c>
    </row>
    <row r="27" spans="1:36" ht="43.5" customHeight="1" x14ac:dyDescent="0.35">
      <c r="A27" s="4" t="s">
        <v>89</v>
      </c>
      <c r="B27" s="5">
        <v>75</v>
      </c>
      <c r="C27" s="5">
        <v>16</v>
      </c>
      <c r="D27" s="5"/>
      <c r="E27" s="4" t="s">
        <v>100</v>
      </c>
      <c r="F27" s="4" t="s">
        <v>101</v>
      </c>
      <c r="G27" s="4" t="s">
        <v>102</v>
      </c>
      <c r="H27" s="4" t="s">
        <v>103</v>
      </c>
      <c r="I27" s="4" t="s">
        <v>107</v>
      </c>
      <c r="J27" s="4" t="s">
        <v>108</v>
      </c>
      <c r="K27" s="4" t="s">
        <v>55</v>
      </c>
      <c r="L27" s="4" t="s">
        <v>55</v>
      </c>
      <c r="M27" s="4" t="s">
        <v>106</v>
      </c>
      <c r="N27" s="16">
        <v>12</v>
      </c>
      <c r="O27" s="6"/>
      <c r="P27" s="6">
        <v>1</v>
      </c>
      <c r="Q27" s="6">
        <v>1</v>
      </c>
      <c r="R27" s="6">
        <v>1</v>
      </c>
      <c r="S27" s="6">
        <v>2</v>
      </c>
      <c r="T27" s="6">
        <v>1</v>
      </c>
      <c r="U27" s="6">
        <v>2</v>
      </c>
      <c r="V27" s="6">
        <v>1</v>
      </c>
      <c r="W27" s="6">
        <v>2</v>
      </c>
      <c r="X27" s="6"/>
      <c r="Y27" s="6">
        <v>1</v>
      </c>
      <c r="Z27" s="6"/>
      <c r="AA27" s="6"/>
      <c r="AB27" s="6"/>
      <c r="AC27" s="6"/>
      <c r="AD27" s="6"/>
      <c r="AE27" s="15">
        <v>177</v>
      </c>
      <c r="AF27" s="15">
        <f t="shared" si="3"/>
        <v>2124</v>
      </c>
      <c r="AG27" s="15">
        <f t="shared" si="0"/>
        <v>119.47500000000001</v>
      </c>
      <c r="AH27" s="15">
        <f t="shared" si="1"/>
        <v>1433.7</v>
      </c>
      <c r="AI27" s="8">
        <f t="shared" si="4"/>
        <v>105.73008849557525</v>
      </c>
      <c r="AJ27" s="8">
        <f t="shared" si="2"/>
        <v>1268.7610619469028</v>
      </c>
    </row>
    <row r="28" spans="1:36" ht="43.5" customHeight="1" x14ac:dyDescent="0.35">
      <c r="A28" s="4" t="s">
        <v>89</v>
      </c>
      <c r="B28" s="5">
        <v>75</v>
      </c>
      <c r="C28" s="5">
        <v>25</v>
      </c>
      <c r="D28" s="5"/>
      <c r="E28" s="4" t="s">
        <v>57</v>
      </c>
      <c r="F28" s="4" t="s">
        <v>58</v>
      </c>
      <c r="G28" s="4" t="s">
        <v>59</v>
      </c>
      <c r="H28" s="4" t="s">
        <v>60</v>
      </c>
      <c r="I28" s="4" t="s">
        <v>62</v>
      </c>
      <c r="J28" s="4" t="s">
        <v>63</v>
      </c>
      <c r="K28" s="4" t="s">
        <v>55</v>
      </c>
      <c r="L28" s="4" t="s">
        <v>55</v>
      </c>
      <c r="M28" s="4" t="s">
        <v>61</v>
      </c>
      <c r="N28" s="16">
        <v>12</v>
      </c>
      <c r="O28" s="6"/>
      <c r="P28" s="6">
        <v>1</v>
      </c>
      <c r="Q28" s="6">
        <v>1</v>
      </c>
      <c r="R28" s="6">
        <v>1</v>
      </c>
      <c r="S28" s="6">
        <v>2</v>
      </c>
      <c r="T28" s="6">
        <v>1</v>
      </c>
      <c r="U28" s="6">
        <v>2</v>
      </c>
      <c r="V28" s="6">
        <v>1</v>
      </c>
      <c r="W28" s="6">
        <v>2</v>
      </c>
      <c r="X28" s="6"/>
      <c r="Y28" s="6">
        <v>1</v>
      </c>
      <c r="Z28" s="6"/>
      <c r="AA28" s="6"/>
      <c r="AB28" s="6"/>
      <c r="AC28" s="6"/>
      <c r="AD28" s="6"/>
      <c r="AE28" s="15">
        <v>295</v>
      </c>
      <c r="AF28" s="15">
        <f t="shared" si="3"/>
        <v>3540</v>
      </c>
      <c r="AG28" s="15">
        <f t="shared" si="0"/>
        <v>199.125</v>
      </c>
      <c r="AH28" s="15">
        <f t="shared" si="1"/>
        <v>2389.5</v>
      </c>
      <c r="AI28" s="8">
        <f t="shared" si="4"/>
        <v>176.21681415929206</v>
      </c>
      <c r="AJ28" s="8">
        <f t="shared" si="2"/>
        <v>2114.6017699115046</v>
      </c>
    </row>
    <row r="29" spans="1:36" ht="43.5" customHeight="1" x14ac:dyDescent="0.35">
      <c r="A29" s="4" t="s">
        <v>89</v>
      </c>
      <c r="B29" s="5">
        <v>75</v>
      </c>
      <c r="C29" s="5">
        <v>27</v>
      </c>
      <c r="D29" s="5"/>
      <c r="E29" s="4" t="s">
        <v>109</v>
      </c>
      <c r="F29" s="4" t="s">
        <v>110</v>
      </c>
      <c r="G29" s="4" t="s">
        <v>111</v>
      </c>
      <c r="H29" s="4" t="s">
        <v>112</v>
      </c>
      <c r="I29" s="4" t="s">
        <v>113</v>
      </c>
      <c r="J29" s="4" t="s">
        <v>114</v>
      </c>
      <c r="K29" s="4" t="s">
        <v>55</v>
      </c>
      <c r="L29" s="4" t="s">
        <v>115</v>
      </c>
      <c r="M29" s="4" t="s">
        <v>116</v>
      </c>
      <c r="N29" s="16">
        <v>10</v>
      </c>
      <c r="O29" s="6"/>
      <c r="P29" s="6">
        <v>1</v>
      </c>
      <c r="Q29" s="6">
        <v>1</v>
      </c>
      <c r="R29" s="6"/>
      <c r="S29" s="6">
        <v>2</v>
      </c>
      <c r="T29" s="6"/>
      <c r="U29" s="6">
        <v>2</v>
      </c>
      <c r="V29" s="6"/>
      <c r="W29" s="6">
        <v>2</v>
      </c>
      <c r="X29" s="6"/>
      <c r="Y29" s="6">
        <v>1</v>
      </c>
      <c r="Z29" s="6">
        <v>1</v>
      </c>
      <c r="AA29" s="6"/>
      <c r="AB29" s="6"/>
      <c r="AC29" s="6"/>
      <c r="AD29" s="6"/>
      <c r="AE29" s="15">
        <v>135</v>
      </c>
      <c r="AF29" s="15">
        <f t="shared" si="3"/>
        <v>1350</v>
      </c>
      <c r="AG29" s="15">
        <f t="shared" si="0"/>
        <v>91.125</v>
      </c>
      <c r="AH29" s="15">
        <f t="shared" si="1"/>
        <v>911.25</v>
      </c>
      <c r="AI29" s="8">
        <f t="shared" si="4"/>
        <v>80.641592920353986</v>
      </c>
      <c r="AJ29" s="8">
        <f t="shared" si="2"/>
        <v>806.41592920353992</v>
      </c>
    </row>
    <row r="30" spans="1:36" ht="43.5" customHeight="1" x14ac:dyDescent="0.35">
      <c r="A30" s="4" t="s">
        <v>89</v>
      </c>
      <c r="B30" s="5">
        <v>75</v>
      </c>
      <c r="C30" s="5">
        <v>31</v>
      </c>
      <c r="D30" s="5"/>
      <c r="E30" s="4" t="s">
        <v>117</v>
      </c>
      <c r="F30" s="4" t="s">
        <v>110</v>
      </c>
      <c r="G30" s="4" t="s">
        <v>118</v>
      </c>
      <c r="H30" s="4" t="s">
        <v>119</v>
      </c>
      <c r="I30" s="4" t="s">
        <v>120</v>
      </c>
      <c r="J30" s="4" t="s">
        <v>121</v>
      </c>
      <c r="K30" s="4" t="s">
        <v>55</v>
      </c>
      <c r="L30" s="4" t="s">
        <v>115</v>
      </c>
      <c r="M30" s="4" t="s">
        <v>116</v>
      </c>
      <c r="N30" s="16">
        <v>10</v>
      </c>
      <c r="O30" s="6"/>
      <c r="P30" s="6">
        <v>1</v>
      </c>
      <c r="Q30" s="6">
        <v>1</v>
      </c>
      <c r="R30" s="6"/>
      <c r="S30" s="6">
        <v>2</v>
      </c>
      <c r="T30" s="6"/>
      <c r="U30" s="6">
        <v>2</v>
      </c>
      <c r="V30" s="6"/>
      <c r="W30" s="6">
        <v>2</v>
      </c>
      <c r="X30" s="6"/>
      <c r="Y30" s="6">
        <v>1</v>
      </c>
      <c r="Z30" s="6">
        <v>1</v>
      </c>
      <c r="AA30" s="6"/>
      <c r="AB30" s="6"/>
      <c r="AC30" s="6"/>
      <c r="AD30" s="6"/>
      <c r="AE30" s="15">
        <v>135</v>
      </c>
      <c r="AF30" s="15">
        <f t="shared" si="3"/>
        <v>1350</v>
      </c>
      <c r="AG30" s="15">
        <f t="shared" si="0"/>
        <v>91.125</v>
      </c>
      <c r="AH30" s="15">
        <f t="shared" si="1"/>
        <v>911.25</v>
      </c>
      <c r="AI30" s="8">
        <f t="shared" si="4"/>
        <v>80.641592920353986</v>
      </c>
      <c r="AJ30" s="8">
        <f t="shared" si="2"/>
        <v>806.41592920353992</v>
      </c>
    </row>
    <row r="31" spans="1:36" ht="43.5" customHeight="1" x14ac:dyDescent="0.35">
      <c r="A31" s="4" t="s">
        <v>89</v>
      </c>
      <c r="B31" s="5">
        <v>75</v>
      </c>
      <c r="C31" s="5">
        <v>32</v>
      </c>
      <c r="D31" s="5"/>
      <c r="E31" s="4" t="s">
        <v>117</v>
      </c>
      <c r="F31" s="4" t="s">
        <v>110</v>
      </c>
      <c r="G31" s="4" t="s">
        <v>118</v>
      </c>
      <c r="H31" s="4" t="s">
        <v>119</v>
      </c>
      <c r="I31" s="4" t="s">
        <v>62</v>
      </c>
      <c r="J31" s="4" t="s">
        <v>63</v>
      </c>
      <c r="K31" s="4" t="s">
        <v>55</v>
      </c>
      <c r="L31" s="4" t="s">
        <v>115</v>
      </c>
      <c r="M31" s="4" t="s">
        <v>116</v>
      </c>
      <c r="N31" s="16">
        <v>10</v>
      </c>
      <c r="O31" s="6"/>
      <c r="P31" s="6">
        <v>1</v>
      </c>
      <c r="Q31" s="6">
        <v>1</v>
      </c>
      <c r="R31" s="6"/>
      <c r="S31" s="6">
        <v>2</v>
      </c>
      <c r="T31" s="6"/>
      <c r="U31" s="6">
        <v>2</v>
      </c>
      <c r="V31" s="6"/>
      <c r="W31" s="6">
        <v>2</v>
      </c>
      <c r="X31" s="6"/>
      <c r="Y31" s="6">
        <v>1</v>
      </c>
      <c r="Z31" s="6">
        <v>1</v>
      </c>
      <c r="AA31" s="6"/>
      <c r="AB31" s="6"/>
      <c r="AC31" s="6"/>
      <c r="AD31" s="6"/>
      <c r="AE31" s="15">
        <v>135</v>
      </c>
      <c r="AF31" s="15">
        <f t="shared" si="3"/>
        <v>1350</v>
      </c>
      <c r="AG31" s="15">
        <f t="shared" si="0"/>
        <v>91.125</v>
      </c>
      <c r="AH31" s="15">
        <f t="shared" si="1"/>
        <v>911.25</v>
      </c>
      <c r="AI31" s="8">
        <f t="shared" si="4"/>
        <v>80.641592920353986</v>
      </c>
      <c r="AJ31" s="8">
        <f t="shared" si="2"/>
        <v>806.41592920353992</v>
      </c>
    </row>
    <row r="32" spans="1:36" ht="43.5" customHeight="1" x14ac:dyDescent="0.35">
      <c r="A32" s="4" t="s">
        <v>89</v>
      </c>
      <c r="B32" s="5">
        <v>75</v>
      </c>
      <c r="C32" s="5">
        <v>33</v>
      </c>
      <c r="D32" s="5"/>
      <c r="E32" s="4" t="s">
        <v>122</v>
      </c>
      <c r="F32" s="4" t="s">
        <v>110</v>
      </c>
      <c r="G32" s="4" t="s">
        <v>123</v>
      </c>
      <c r="H32" s="4" t="s">
        <v>124</v>
      </c>
      <c r="I32" s="4" t="s">
        <v>125</v>
      </c>
      <c r="J32" s="4" t="s">
        <v>126</v>
      </c>
      <c r="K32" s="4" t="s">
        <v>55</v>
      </c>
      <c r="L32" s="4" t="s">
        <v>115</v>
      </c>
      <c r="M32" s="4" t="s">
        <v>116</v>
      </c>
      <c r="N32" s="16">
        <v>10</v>
      </c>
      <c r="O32" s="6"/>
      <c r="P32" s="6">
        <v>1</v>
      </c>
      <c r="Q32" s="6">
        <v>1</v>
      </c>
      <c r="R32" s="6"/>
      <c r="S32" s="6">
        <v>2</v>
      </c>
      <c r="T32" s="6"/>
      <c r="U32" s="6">
        <v>2</v>
      </c>
      <c r="V32" s="6"/>
      <c r="W32" s="6">
        <v>2</v>
      </c>
      <c r="X32" s="6"/>
      <c r="Y32" s="6">
        <v>1</v>
      </c>
      <c r="Z32" s="6">
        <v>1</v>
      </c>
      <c r="AA32" s="6"/>
      <c r="AB32" s="6"/>
      <c r="AC32" s="6"/>
      <c r="AD32" s="6"/>
      <c r="AE32" s="15">
        <v>135</v>
      </c>
      <c r="AF32" s="15">
        <f t="shared" si="3"/>
        <v>1350</v>
      </c>
      <c r="AG32" s="15">
        <f t="shared" si="0"/>
        <v>91.125</v>
      </c>
      <c r="AH32" s="15">
        <f t="shared" si="1"/>
        <v>911.25</v>
      </c>
      <c r="AI32" s="8">
        <f t="shared" si="4"/>
        <v>80.641592920353986</v>
      </c>
      <c r="AJ32" s="8">
        <f t="shared" si="2"/>
        <v>806.41592920353992</v>
      </c>
    </row>
    <row r="33" spans="1:36" ht="43.5" customHeight="1" x14ac:dyDescent="0.35">
      <c r="A33" s="4" t="s">
        <v>89</v>
      </c>
      <c r="B33" s="5">
        <v>75</v>
      </c>
      <c r="C33" s="5">
        <v>35</v>
      </c>
      <c r="D33" s="5"/>
      <c r="E33" s="4" t="s">
        <v>109</v>
      </c>
      <c r="F33" s="4" t="s">
        <v>110</v>
      </c>
      <c r="G33" s="4" t="s">
        <v>111</v>
      </c>
      <c r="H33" s="4" t="s">
        <v>112</v>
      </c>
      <c r="I33" s="4" t="s">
        <v>127</v>
      </c>
      <c r="J33" s="4" t="s">
        <v>128</v>
      </c>
      <c r="K33" s="4" t="s">
        <v>55</v>
      </c>
      <c r="L33" s="4" t="s">
        <v>115</v>
      </c>
      <c r="M33" s="4" t="s">
        <v>116</v>
      </c>
      <c r="N33" s="16">
        <v>10</v>
      </c>
      <c r="O33" s="6"/>
      <c r="P33" s="6">
        <v>1</v>
      </c>
      <c r="Q33" s="6">
        <v>1</v>
      </c>
      <c r="R33" s="6"/>
      <c r="S33" s="6">
        <v>2</v>
      </c>
      <c r="T33" s="6"/>
      <c r="U33" s="6">
        <v>2</v>
      </c>
      <c r="V33" s="6"/>
      <c r="W33" s="6">
        <v>2</v>
      </c>
      <c r="X33" s="6"/>
      <c r="Y33" s="6">
        <v>1</v>
      </c>
      <c r="Z33" s="6">
        <v>1</v>
      </c>
      <c r="AA33" s="6"/>
      <c r="AB33" s="6"/>
      <c r="AC33" s="6"/>
      <c r="AD33" s="6"/>
      <c r="AE33" s="15">
        <v>135</v>
      </c>
      <c r="AF33" s="15">
        <f t="shared" si="3"/>
        <v>1350</v>
      </c>
      <c r="AG33" s="15">
        <f t="shared" si="0"/>
        <v>91.125</v>
      </c>
      <c r="AH33" s="15">
        <f t="shared" si="1"/>
        <v>911.25</v>
      </c>
      <c r="AI33" s="8">
        <f t="shared" si="4"/>
        <v>80.641592920353986</v>
      </c>
      <c r="AJ33" s="8">
        <f t="shared" si="2"/>
        <v>806.41592920353992</v>
      </c>
    </row>
    <row r="34" spans="1:36" ht="43.5" customHeight="1" x14ac:dyDescent="0.35">
      <c r="A34" s="4" t="s">
        <v>89</v>
      </c>
      <c r="B34" s="5">
        <v>75</v>
      </c>
      <c r="C34" s="5">
        <v>36</v>
      </c>
      <c r="D34" s="5"/>
      <c r="E34" s="4" t="s">
        <v>49</v>
      </c>
      <c r="F34" s="4" t="s">
        <v>50</v>
      </c>
      <c r="G34" s="4" t="s">
        <v>51</v>
      </c>
      <c r="H34" s="4" t="s">
        <v>52</v>
      </c>
      <c r="I34" s="4" t="s">
        <v>129</v>
      </c>
      <c r="J34" s="4" t="s">
        <v>130</v>
      </c>
      <c r="K34" s="4" t="s">
        <v>55</v>
      </c>
      <c r="L34" s="4" t="s">
        <v>55</v>
      </c>
      <c r="M34" s="4" t="s">
        <v>56</v>
      </c>
      <c r="N34" s="16">
        <v>7</v>
      </c>
      <c r="O34" s="6"/>
      <c r="P34" s="6">
        <v>1</v>
      </c>
      <c r="Q34" s="6">
        <v>1</v>
      </c>
      <c r="R34" s="6"/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/>
      <c r="Y34" s="6"/>
      <c r="Z34" s="6"/>
      <c r="AA34" s="6"/>
      <c r="AB34" s="6"/>
      <c r="AC34" s="6"/>
      <c r="AD34" s="6"/>
      <c r="AE34" s="15">
        <v>276</v>
      </c>
      <c r="AF34" s="15">
        <f t="shared" si="3"/>
        <v>1932</v>
      </c>
      <c r="AG34" s="15">
        <f t="shared" si="0"/>
        <v>186.3</v>
      </c>
      <c r="AH34" s="15">
        <f t="shared" si="1"/>
        <v>1304.1000000000001</v>
      </c>
      <c r="AI34" s="8">
        <f t="shared" si="4"/>
        <v>164.86725663716817</v>
      </c>
      <c r="AJ34" s="8">
        <f t="shared" si="2"/>
        <v>1154.0707964601772</v>
      </c>
    </row>
    <row r="35" spans="1:36" ht="43.5" customHeight="1" x14ac:dyDescent="0.35">
      <c r="A35" s="4" t="s">
        <v>48</v>
      </c>
      <c r="B35" s="5">
        <v>61</v>
      </c>
      <c r="C35" s="5">
        <v>3</v>
      </c>
      <c r="D35" s="5"/>
      <c r="E35" s="4" t="s">
        <v>131</v>
      </c>
      <c r="F35" s="4" t="s">
        <v>132</v>
      </c>
      <c r="G35" s="4" t="s">
        <v>133</v>
      </c>
      <c r="H35" s="4" t="s">
        <v>134</v>
      </c>
      <c r="I35" s="4" t="s">
        <v>135</v>
      </c>
      <c r="J35" s="4" t="s">
        <v>136</v>
      </c>
      <c r="K35" s="4" t="s">
        <v>55</v>
      </c>
      <c r="L35" s="4" t="s">
        <v>55</v>
      </c>
      <c r="M35" s="4" t="s">
        <v>72</v>
      </c>
      <c r="N35" s="16">
        <v>8</v>
      </c>
      <c r="O35" s="6"/>
      <c r="P35" s="6"/>
      <c r="Q35" s="6">
        <v>1</v>
      </c>
      <c r="R35" s="6">
        <v>1</v>
      </c>
      <c r="S35" s="6">
        <v>2</v>
      </c>
      <c r="T35" s="6">
        <v>1</v>
      </c>
      <c r="U35" s="6">
        <v>1</v>
      </c>
      <c r="V35" s="6">
        <v>1</v>
      </c>
      <c r="W35" s="6">
        <v>1</v>
      </c>
      <c r="X35" s="6"/>
      <c r="Y35" s="6"/>
      <c r="Z35" s="6"/>
      <c r="AA35" s="6"/>
      <c r="AB35" s="6"/>
      <c r="AC35" s="6"/>
      <c r="AD35" s="6"/>
      <c r="AE35" s="15">
        <v>157</v>
      </c>
      <c r="AF35" s="15">
        <f t="shared" si="3"/>
        <v>1256</v>
      </c>
      <c r="AG35" s="15">
        <f t="shared" si="0"/>
        <v>105.97500000000001</v>
      </c>
      <c r="AH35" s="15">
        <f t="shared" si="1"/>
        <v>847.80000000000007</v>
      </c>
      <c r="AI35" s="8">
        <f t="shared" si="4"/>
        <v>93.783185840707986</v>
      </c>
      <c r="AJ35" s="8">
        <f t="shared" si="2"/>
        <v>750.26548672566389</v>
      </c>
    </row>
    <row r="36" spans="1:36" ht="43.5" customHeight="1" x14ac:dyDescent="0.35">
      <c r="A36" s="4" t="s">
        <v>48</v>
      </c>
      <c r="B36" s="5">
        <v>61</v>
      </c>
      <c r="C36" s="5">
        <v>4</v>
      </c>
      <c r="D36" s="5"/>
      <c r="E36" s="4" t="s">
        <v>137</v>
      </c>
      <c r="F36" s="4" t="s">
        <v>138</v>
      </c>
      <c r="G36" s="4" t="s">
        <v>139</v>
      </c>
      <c r="H36" s="4" t="s">
        <v>140</v>
      </c>
      <c r="I36" s="4" t="s">
        <v>141</v>
      </c>
      <c r="J36" s="4" t="s">
        <v>142</v>
      </c>
      <c r="K36" s="4" t="s">
        <v>55</v>
      </c>
      <c r="L36" s="4" t="s">
        <v>55</v>
      </c>
      <c r="M36" s="4" t="s">
        <v>96</v>
      </c>
      <c r="N36" s="16">
        <v>11</v>
      </c>
      <c r="O36" s="6"/>
      <c r="P36" s="6"/>
      <c r="Q36" s="6">
        <v>1</v>
      </c>
      <c r="R36" s="6">
        <v>1</v>
      </c>
      <c r="S36" s="6">
        <v>2</v>
      </c>
      <c r="T36" s="6">
        <v>1</v>
      </c>
      <c r="U36" s="6">
        <v>2</v>
      </c>
      <c r="V36" s="6">
        <v>1</v>
      </c>
      <c r="W36" s="6">
        <v>1</v>
      </c>
      <c r="X36" s="6">
        <v>1</v>
      </c>
      <c r="Y36" s="6">
        <v>1</v>
      </c>
      <c r="Z36" s="6"/>
      <c r="AA36" s="6"/>
      <c r="AB36" s="6"/>
      <c r="AC36" s="6"/>
      <c r="AD36" s="6"/>
      <c r="AE36" s="15">
        <v>145</v>
      </c>
      <c r="AF36" s="15">
        <f t="shared" si="3"/>
        <v>1595</v>
      </c>
      <c r="AG36" s="15">
        <f t="shared" si="0"/>
        <v>97.875</v>
      </c>
      <c r="AH36" s="15">
        <f t="shared" si="1"/>
        <v>1076.625</v>
      </c>
      <c r="AI36" s="8">
        <f t="shared" si="4"/>
        <v>86.615044247787623</v>
      </c>
      <c r="AJ36" s="8">
        <f t="shared" si="2"/>
        <v>952.76548672566389</v>
      </c>
    </row>
    <row r="37" spans="1:36" ht="43.5" customHeight="1" x14ac:dyDescent="0.35">
      <c r="A37" s="4" t="s">
        <v>48</v>
      </c>
      <c r="B37" s="5">
        <v>61</v>
      </c>
      <c r="C37" s="5">
        <v>5</v>
      </c>
      <c r="D37" s="5"/>
      <c r="E37" s="4" t="s">
        <v>137</v>
      </c>
      <c r="F37" s="4" t="s">
        <v>138</v>
      </c>
      <c r="G37" s="4" t="s">
        <v>139</v>
      </c>
      <c r="H37" s="4" t="s">
        <v>140</v>
      </c>
      <c r="I37" s="4" t="s">
        <v>53</v>
      </c>
      <c r="J37" s="4" t="s">
        <v>54</v>
      </c>
      <c r="K37" s="4" t="s">
        <v>55</v>
      </c>
      <c r="L37" s="4" t="s">
        <v>55</v>
      </c>
      <c r="M37" s="4" t="s">
        <v>96</v>
      </c>
      <c r="N37" s="16">
        <v>11</v>
      </c>
      <c r="O37" s="6"/>
      <c r="P37" s="6"/>
      <c r="Q37" s="6">
        <v>1</v>
      </c>
      <c r="R37" s="6">
        <v>1</v>
      </c>
      <c r="S37" s="6">
        <v>2</v>
      </c>
      <c r="T37" s="6">
        <v>1</v>
      </c>
      <c r="U37" s="6">
        <v>2</v>
      </c>
      <c r="V37" s="6">
        <v>1</v>
      </c>
      <c r="W37" s="6">
        <v>1</v>
      </c>
      <c r="X37" s="6">
        <v>1</v>
      </c>
      <c r="Y37" s="6">
        <v>1</v>
      </c>
      <c r="Z37" s="6"/>
      <c r="AA37" s="6"/>
      <c r="AB37" s="6"/>
      <c r="AC37" s="6"/>
      <c r="AD37" s="6"/>
      <c r="AE37" s="15">
        <v>145</v>
      </c>
      <c r="AF37" s="15">
        <f t="shared" si="3"/>
        <v>1595</v>
      </c>
      <c r="AG37" s="15">
        <f t="shared" si="0"/>
        <v>97.875</v>
      </c>
      <c r="AH37" s="15">
        <f t="shared" si="1"/>
        <v>1076.625</v>
      </c>
      <c r="AI37" s="8">
        <f t="shared" si="4"/>
        <v>86.615044247787623</v>
      </c>
      <c r="AJ37" s="8">
        <f t="shared" si="2"/>
        <v>952.76548672566389</v>
      </c>
    </row>
    <row r="38" spans="1:36" ht="43.5" customHeight="1" x14ac:dyDescent="0.35">
      <c r="A38" s="4" t="s">
        <v>48</v>
      </c>
      <c r="B38" s="5">
        <v>61</v>
      </c>
      <c r="C38" s="5">
        <v>6</v>
      </c>
      <c r="D38" s="5"/>
      <c r="E38" s="4" t="s">
        <v>73</v>
      </c>
      <c r="F38" s="4" t="s">
        <v>74</v>
      </c>
      <c r="G38" s="4" t="s">
        <v>75</v>
      </c>
      <c r="H38" s="4" t="s">
        <v>76</v>
      </c>
      <c r="I38" s="4" t="s">
        <v>143</v>
      </c>
      <c r="J38" s="4" t="s">
        <v>144</v>
      </c>
      <c r="K38" s="4" t="s">
        <v>55</v>
      </c>
      <c r="L38" s="4" t="s">
        <v>55</v>
      </c>
      <c r="M38" s="4" t="s">
        <v>72</v>
      </c>
      <c r="N38" s="16">
        <v>7</v>
      </c>
      <c r="O38" s="6"/>
      <c r="P38" s="6"/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/>
      <c r="Y38" s="6"/>
      <c r="Z38" s="6"/>
      <c r="AA38" s="6"/>
      <c r="AB38" s="6"/>
      <c r="AC38" s="6"/>
      <c r="AD38" s="6"/>
      <c r="AE38" s="15">
        <v>221</v>
      </c>
      <c r="AF38" s="15">
        <f t="shared" si="3"/>
        <v>1547</v>
      </c>
      <c r="AG38" s="15">
        <f t="shared" si="0"/>
        <v>149.17500000000001</v>
      </c>
      <c r="AH38" s="15">
        <f t="shared" si="1"/>
        <v>1044.2250000000001</v>
      </c>
      <c r="AI38" s="8">
        <f t="shared" si="4"/>
        <v>132.01327433628322</v>
      </c>
      <c r="AJ38" s="8">
        <f t="shared" si="2"/>
        <v>924.09292035398255</v>
      </c>
    </row>
    <row r="39" spans="1:36" ht="43.5" customHeight="1" x14ac:dyDescent="0.35">
      <c r="A39" s="4" t="s">
        <v>48</v>
      </c>
      <c r="B39" s="5">
        <v>61</v>
      </c>
      <c r="C39" s="5">
        <v>8</v>
      </c>
      <c r="D39" s="5"/>
      <c r="E39" s="4" t="s">
        <v>145</v>
      </c>
      <c r="F39" s="4" t="s">
        <v>146</v>
      </c>
      <c r="G39" s="4" t="s">
        <v>92</v>
      </c>
      <c r="H39" s="4" t="s">
        <v>147</v>
      </c>
      <c r="I39" s="4" t="s">
        <v>148</v>
      </c>
      <c r="J39" s="4" t="s">
        <v>149</v>
      </c>
      <c r="K39" s="4" t="s">
        <v>55</v>
      </c>
      <c r="L39" s="4" t="s">
        <v>55</v>
      </c>
      <c r="M39" s="4" t="s">
        <v>96</v>
      </c>
      <c r="N39" s="16">
        <v>5</v>
      </c>
      <c r="O39" s="6"/>
      <c r="P39" s="6"/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/>
      <c r="W39" s="6"/>
      <c r="X39" s="6"/>
      <c r="Y39" s="6"/>
      <c r="Z39" s="6"/>
      <c r="AA39" s="6"/>
      <c r="AB39" s="6"/>
      <c r="AC39" s="6"/>
      <c r="AD39" s="6"/>
      <c r="AE39" s="15">
        <v>203</v>
      </c>
      <c r="AF39" s="15">
        <f t="shared" si="3"/>
        <v>1015</v>
      </c>
      <c r="AG39" s="15">
        <f t="shared" si="0"/>
        <v>137.02500000000001</v>
      </c>
      <c r="AH39" s="15">
        <f t="shared" si="1"/>
        <v>685.125</v>
      </c>
      <c r="AI39" s="8">
        <f t="shared" si="4"/>
        <v>121.26106194690267</v>
      </c>
      <c r="AJ39" s="8">
        <f t="shared" si="2"/>
        <v>606.30530973451334</v>
      </c>
    </row>
    <row r="40" spans="1:36" ht="43.5" customHeight="1" x14ac:dyDescent="0.35">
      <c r="A40" s="4" t="s">
        <v>48</v>
      </c>
      <c r="B40" s="5">
        <v>61</v>
      </c>
      <c r="C40" s="5">
        <v>9</v>
      </c>
      <c r="D40" s="5"/>
      <c r="E40" s="4" t="s">
        <v>150</v>
      </c>
      <c r="F40" s="4" t="s">
        <v>151</v>
      </c>
      <c r="G40" s="4" t="s">
        <v>152</v>
      </c>
      <c r="H40" s="4" t="s">
        <v>153</v>
      </c>
      <c r="I40" s="4" t="s">
        <v>87</v>
      </c>
      <c r="J40" s="4" t="s">
        <v>88</v>
      </c>
      <c r="K40" s="4" t="s">
        <v>55</v>
      </c>
      <c r="L40" s="4" t="s">
        <v>55</v>
      </c>
      <c r="M40" s="4" t="s">
        <v>61</v>
      </c>
      <c r="N40" s="16">
        <v>8</v>
      </c>
      <c r="O40" s="6"/>
      <c r="P40" s="6"/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/>
      <c r="W40" s="6">
        <v>1</v>
      </c>
      <c r="X40" s="6">
        <v>1</v>
      </c>
      <c r="Y40" s="6">
        <v>1</v>
      </c>
      <c r="Z40" s="6"/>
      <c r="AA40" s="6"/>
      <c r="AB40" s="6"/>
      <c r="AC40" s="6"/>
      <c r="AD40" s="6"/>
      <c r="AE40" s="15">
        <v>157</v>
      </c>
      <c r="AF40" s="15">
        <f t="shared" si="3"/>
        <v>1256</v>
      </c>
      <c r="AG40" s="15">
        <f t="shared" si="0"/>
        <v>105.97500000000001</v>
      </c>
      <c r="AH40" s="15">
        <f t="shared" si="1"/>
        <v>847.80000000000007</v>
      </c>
      <c r="AI40" s="8">
        <f t="shared" si="4"/>
        <v>93.783185840707986</v>
      </c>
      <c r="AJ40" s="8">
        <f t="shared" si="2"/>
        <v>750.26548672566389</v>
      </c>
    </row>
    <row r="41" spans="1:36" ht="43.5" customHeight="1" x14ac:dyDescent="0.35">
      <c r="A41" s="4" t="s">
        <v>48</v>
      </c>
      <c r="B41" s="5">
        <v>62</v>
      </c>
      <c r="C41" s="5">
        <v>1</v>
      </c>
      <c r="D41" s="5"/>
      <c r="E41" s="4" t="s">
        <v>131</v>
      </c>
      <c r="F41" s="4" t="s">
        <v>132</v>
      </c>
      <c r="G41" s="4" t="s">
        <v>133</v>
      </c>
      <c r="H41" s="4" t="s">
        <v>134</v>
      </c>
      <c r="I41" s="4" t="s">
        <v>135</v>
      </c>
      <c r="J41" s="4" t="s">
        <v>136</v>
      </c>
      <c r="K41" s="4" t="s">
        <v>55</v>
      </c>
      <c r="L41" s="4" t="s">
        <v>55</v>
      </c>
      <c r="M41" s="4" t="s">
        <v>72</v>
      </c>
      <c r="N41" s="16">
        <v>1</v>
      </c>
      <c r="O41" s="6"/>
      <c r="P41" s="6"/>
      <c r="Q41" s="6"/>
      <c r="R41" s="6"/>
      <c r="S41" s="6"/>
      <c r="T41" s="6"/>
      <c r="U41" s="6">
        <v>1</v>
      </c>
      <c r="V41" s="6"/>
      <c r="W41" s="6"/>
      <c r="X41" s="6"/>
      <c r="Y41" s="6"/>
      <c r="Z41" s="6"/>
      <c r="AA41" s="6"/>
      <c r="AB41" s="6"/>
      <c r="AC41" s="6"/>
      <c r="AD41" s="6"/>
      <c r="AE41" s="15">
        <v>157</v>
      </c>
      <c r="AF41" s="15">
        <f t="shared" si="3"/>
        <v>157</v>
      </c>
      <c r="AG41" s="15">
        <f t="shared" si="0"/>
        <v>105.97500000000001</v>
      </c>
      <c r="AH41" s="15">
        <f t="shared" si="1"/>
        <v>105.97500000000001</v>
      </c>
      <c r="AI41" s="8">
        <f t="shared" si="4"/>
        <v>93.783185840707986</v>
      </c>
      <c r="AJ41" s="8">
        <f t="shared" si="2"/>
        <v>93.783185840707986</v>
      </c>
    </row>
    <row r="42" spans="1:36" ht="43.5" customHeight="1" x14ac:dyDescent="0.35">
      <c r="A42" s="4" t="s">
        <v>48</v>
      </c>
      <c r="B42" s="5">
        <v>62</v>
      </c>
      <c r="C42" s="5">
        <v>2</v>
      </c>
      <c r="D42" s="5"/>
      <c r="E42" s="4" t="s">
        <v>154</v>
      </c>
      <c r="F42" s="4" t="s">
        <v>58</v>
      </c>
      <c r="G42" s="4" t="s">
        <v>152</v>
      </c>
      <c r="H42" s="4" t="s">
        <v>155</v>
      </c>
      <c r="I42" s="4" t="s">
        <v>156</v>
      </c>
      <c r="J42" s="4" t="s">
        <v>157</v>
      </c>
      <c r="K42" s="4" t="s">
        <v>55</v>
      </c>
      <c r="L42" s="4" t="s">
        <v>55</v>
      </c>
      <c r="M42" s="4" t="s">
        <v>61</v>
      </c>
      <c r="N42" s="16">
        <v>1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>
        <v>1</v>
      </c>
      <c r="Z42" s="6"/>
      <c r="AA42" s="6"/>
      <c r="AB42" s="6"/>
      <c r="AC42" s="6"/>
      <c r="AD42" s="6"/>
      <c r="AE42" s="15">
        <v>175</v>
      </c>
      <c r="AF42" s="15">
        <f t="shared" si="3"/>
        <v>175</v>
      </c>
      <c r="AG42" s="15">
        <f t="shared" si="0"/>
        <v>118.12500000000001</v>
      </c>
      <c r="AH42" s="15">
        <f t="shared" si="1"/>
        <v>118.12500000000001</v>
      </c>
      <c r="AI42" s="8">
        <f t="shared" si="4"/>
        <v>104.53539823008852</v>
      </c>
      <c r="AJ42" s="8">
        <f t="shared" si="2"/>
        <v>104.53539823008852</v>
      </c>
    </row>
    <row r="43" spans="1:36" s="11" customForma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2">
        <f>SUM(N15:N42)</f>
        <v>270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4"/>
      <c r="AF43" s="14">
        <f t="shared" ref="AF43:AJ43" si="5">SUM(AF15:AF42)</f>
        <v>58767</v>
      </c>
      <c r="AG43" s="14"/>
      <c r="AH43" s="14">
        <f t="shared" si="5"/>
        <v>39667.725000000006</v>
      </c>
      <c r="AI43" s="10"/>
      <c r="AJ43" s="10">
        <f t="shared" si="5"/>
        <v>35104.181415929204</v>
      </c>
    </row>
  </sheetData>
  <sheetProtection sheet="1" objects="1" scenarios="1" selectLockedCells="1" selectUnlockedCells="1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44D0F-E8FE-4E15-BD52-399A02155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B49EF2-302A-4687-98F9-3AEA839E14CA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B7FDC654-3206-4BB4-A94C-6B537F8AB7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2026-03-12T13:58:20Z</dcterms:created>
  <dcterms:modified xsi:type="dcterms:W3CDTF">2026-04-14T16:07:41Z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