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/>
  <xr:revisionPtr revIDLastSave="0" documentId="13_ncr:1_{EBDC370B-CA69-453D-9246-BAEAC79AE077}" xr6:coauthVersionLast="47" xr6:coauthVersionMax="47" xr10:uidLastSave="{00000000-0000-0000-0000-000000000000}"/>
  <bookViews>
    <workbookView xWindow="-98" yWindow="-98" windowWidth="21795" windowHeight="13695" xr2:uid="{96F2C63F-B4F2-4645-882A-C29CB255E369}"/>
  </bookViews>
  <sheets>
    <sheet name="OFFER" sheetId="1" r:id="rId1"/>
  </sheets>
  <definedNames>
    <definedName name="_xlnm._FilterDatabase" localSheetId="0" hidden="1">OFFER!$A$14:$P$44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S17" i="1"/>
  <c r="S18" i="1"/>
  <c r="S19" i="1"/>
  <c r="T19" i="1" s="1"/>
  <c r="S20" i="1"/>
  <c r="T20" i="1" s="1"/>
  <c r="S21" i="1"/>
  <c r="U21" i="1" s="1"/>
  <c r="V21" i="1" s="1"/>
  <c r="S22" i="1"/>
  <c r="U22" i="1" s="1"/>
  <c r="S23" i="1"/>
  <c r="U23" i="1" s="1"/>
  <c r="S24" i="1"/>
  <c r="T24" i="1" s="1"/>
  <c r="S25" i="1"/>
  <c r="T25" i="1" s="1"/>
  <c r="S26" i="1"/>
  <c r="S27" i="1"/>
  <c r="S28" i="1"/>
  <c r="S29" i="1"/>
  <c r="T29" i="1" s="1"/>
  <c r="S30" i="1"/>
  <c r="S31" i="1"/>
  <c r="U31" i="1" s="1"/>
  <c r="S32" i="1"/>
  <c r="U32" i="1" s="1"/>
  <c r="S33" i="1"/>
  <c r="U33" i="1" s="1"/>
  <c r="S34" i="1"/>
  <c r="U34" i="1" s="1"/>
  <c r="S35" i="1"/>
  <c r="S36" i="1"/>
  <c r="S37" i="1"/>
  <c r="S38" i="1"/>
  <c r="S39" i="1"/>
  <c r="S40" i="1"/>
  <c r="U40" i="1" s="1"/>
  <c r="S41" i="1"/>
  <c r="U41" i="1" s="1"/>
  <c r="S42" i="1"/>
  <c r="U42" i="1" s="1"/>
  <c r="S43" i="1"/>
  <c r="U43" i="1" s="1"/>
  <c r="S44" i="1"/>
  <c r="U44" i="1" s="1"/>
  <c r="S45" i="1"/>
  <c r="U45" i="1" s="1"/>
  <c r="V45" i="1" s="1"/>
  <c r="S46" i="1"/>
  <c r="S47" i="1"/>
  <c r="S48" i="1"/>
  <c r="S49" i="1"/>
  <c r="S50" i="1"/>
  <c r="T50" i="1" s="1"/>
  <c r="S51" i="1"/>
  <c r="U51" i="1" s="1"/>
  <c r="S52" i="1"/>
  <c r="U52" i="1" s="1"/>
  <c r="S53" i="1"/>
  <c r="U53" i="1" s="1"/>
  <c r="S54" i="1"/>
  <c r="U54" i="1" s="1"/>
  <c r="S55" i="1"/>
  <c r="T55" i="1" s="1"/>
  <c r="S56" i="1"/>
  <c r="S57" i="1"/>
  <c r="S58" i="1"/>
  <c r="S59" i="1"/>
  <c r="T59" i="1" s="1"/>
  <c r="S60" i="1"/>
  <c r="U60" i="1" s="1"/>
  <c r="V60" i="1" s="1"/>
  <c r="S61" i="1"/>
  <c r="U61" i="1" s="1"/>
  <c r="S62" i="1"/>
  <c r="U62" i="1" s="1"/>
  <c r="S63" i="1"/>
  <c r="T63" i="1" s="1"/>
  <c r="S64" i="1"/>
  <c r="U64" i="1" s="1"/>
  <c r="S65" i="1"/>
  <c r="U65" i="1" s="1"/>
  <c r="V65" i="1" s="1"/>
  <c r="S66" i="1"/>
  <c r="S67" i="1"/>
  <c r="S68" i="1"/>
  <c r="S69" i="1"/>
  <c r="S70" i="1"/>
  <c r="S71" i="1"/>
  <c r="U71" i="1" s="1"/>
  <c r="S72" i="1"/>
  <c r="U72" i="1" s="1"/>
  <c r="S73" i="1"/>
  <c r="T73" i="1" s="1"/>
  <c r="S74" i="1"/>
  <c r="U74" i="1" s="1"/>
  <c r="S75" i="1"/>
  <c r="U75" i="1" s="1"/>
  <c r="V75" i="1" s="1"/>
  <c r="S76" i="1"/>
  <c r="S77" i="1"/>
  <c r="S78" i="1"/>
  <c r="S79" i="1"/>
  <c r="T79" i="1" s="1"/>
  <c r="S80" i="1"/>
  <c r="T80" i="1" s="1"/>
  <c r="S81" i="1"/>
  <c r="U81" i="1" s="1"/>
  <c r="S82" i="1"/>
  <c r="T82" i="1" s="1"/>
  <c r="S83" i="1"/>
  <c r="U83" i="1" s="1"/>
  <c r="S84" i="1"/>
  <c r="U84" i="1" s="1"/>
  <c r="S85" i="1"/>
  <c r="U85" i="1" s="1"/>
  <c r="V85" i="1" s="1"/>
  <c r="S86" i="1"/>
  <c r="S87" i="1"/>
  <c r="S88" i="1"/>
  <c r="S89" i="1"/>
  <c r="S90" i="1"/>
  <c r="S91" i="1"/>
  <c r="U91" i="1" s="1"/>
  <c r="S92" i="1"/>
  <c r="U92" i="1" s="1"/>
  <c r="S93" i="1"/>
  <c r="U93" i="1" s="1"/>
  <c r="S94" i="1"/>
  <c r="U94" i="1" s="1"/>
  <c r="S95" i="1"/>
  <c r="U95" i="1" s="1"/>
  <c r="V95" i="1" s="1"/>
  <c r="S96" i="1"/>
  <c r="S97" i="1"/>
  <c r="S98" i="1"/>
  <c r="S99" i="1"/>
  <c r="U99" i="1" s="1"/>
  <c r="S15" i="1"/>
  <c r="U16" i="1"/>
  <c r="U17" i="1"/>
  <c r="V17" i="1" s="1"/>
  <c r="U18" i="1"/>
  <c r="U20" i="1"/>
  <c r="U26" i="1"/>
  <c r="V26" i="1" s="1"/>
  <c r="U27" i="1"/>
  <c r="V27" i="1" s="1"/>
  <c r="U28" i="1"/>
  <c r="U29" i="1"/>
  <c r="U30" i="1"/>
  <c r="U35" i="1"/>
  <c r="V35" i="1" s="1"/>
  <c r="U36" i="1"/>
  <c r="V36" i="1" s="1"/>
  <c r="U37" i="1"/>
  <c r="V37" i="1" s="1"/>
  <c r="U38" i="1"/>
  <c r="U39" i="1"/>
  <c r="U46" i="1"/>
  <c r="U47" i="1"/>
  <c r="V47" i="1" s="1"/>
  <c r="U48" i="1"/>
  <c r="U49" i="1"/>
  <c r="V49" i="1" s="1"/>
  <c r="U50" i="1"/>
  <c r="U55" i="1"/>
  <c r="V55" i="1" s="1"/>
  <c r="U56" i="1"/>
  <c r="V56" i="1" s="1"/>
  <c r="U57" i="1"/>
  <c r="V57" i="1" s="1"/>
  <c r="U58" i="1"/>
  <c r="U66" i="1"/>
  <c r="U67" i="1"/>
  <c r="V67" i="1" s="1"/>
  <c r="U68" i="1"/>
  <c r="U69" i="1"/>
  <c r="U70" i="1"/>
  <c r="V70" i="1" s="1"/>
  <c r="U76" i="1"/>
  <c r="V76" i="1" s="1"/>
  <c r="U77" i="1"/>
  <c r="V77" i="1" s="1"/>
  <c r="U78" i="1"/>
  <c r="U86" i="1"/>
  <c r="V86" i="1" s="1"/>
  <c r="U87" i="1"/>
  <c r="V87" i="1" s="1"/>
  <c r="U88" i="1"/>
  <c r="U89" i="1"/>
  <c r="V89" i="1" s="1"/>
  <c r="U90" i="1"/>
  <c r="U96" i="1"/>
  <c r="V96" i="1" s="1"/>
  <c r="U97" i="1"/>
  <c r="U98" i="1"/>
  <c r="T39" i="1"/>
  <c r="T40" i="1"/>
  <c r="T69" i="1"/>
  <c r="T71" i="1"/>
  <c r="T72" i="1"/>
  <c r="T90" i="1"/>
  <c r="T17" i="1"/>
  <c r="T27" i="1"/>
  <c r="T35" i="1"/>
  <c r="T37" i="1"/>
  <c r="T45" i="1"/>
  <c r="T47" i="1"/>
  <c r="T57" i="1"/>
  <c r="T67" i="1"/>
  <c r="T77" i="1"/>
  <c r="T87" i="1"/>
  <c r="T95" i="1"/>
  <c r="T97" i="1"/>
  <c r="V16" i="1"/>
  <c r="T18" i="1"/>
  <c r="T28" i="1"/>
  <c r="T38" i="1"/>
  <c r="V46" i="1"/>
  <c r="T48" i="1"/>
  <c r="T58" i="1"/>
  <c r="V66" i="1"/>
  <c r="T68" i="1"/>
  <c r="T78" i="1"/>
  <c r="T88" i="1"/>
  <c r="V97" i="1"/>
  <c r="T98" i="1"/>
  <c r="T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5" i="1"/>
  <c r="J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T92" i="1" l="1"/>
  <c r="T51" i="1"/>
  <c r="T91" i="1"/>
  <c r="U19" i="1"/>
  <c r="T32" i="1"/>
  <c r="T31" i="1"/>
  <c r="T99" i="1"/>
  <c r="T54" i="1"/>
  <c r="U80" i="1"/>
  <c r="V80" i="1" s="1"/>
  <c r="T33" i="1"/>
  <c r="T85" i="1"/>
  <c r="R100" i="1"/>
  <c r="T65" i="1"/>
  <c r="T93" i="1"/>
  <c r="T52" i="1"/>
  <c r="U79" i="1"/>
  <c r="U59" i="1"/>
  <c r="U25" i="1"/>
  <c r="V25" i="1" s="1"/>
  <c r="T64" i="1"/>
  <c r="T62" i="1"/>
  <c r="T44" i="1"/>
  <c r="T75" i="1"/>
  <c r="T81" i="1"/>
  <c r="T61" i="1"/>
  <c r="T43" i="1"/>
  <c r="T22" i="1"/>
  <c r="U73" i="1"/>
  <c r="V73" i="1" s="1"/>
  <c r="U63" i="1"/>
  <c r="V63" i="1" s="1"/>
  <c r="U24" i="1"/>
  <c r="V24" i="1" s="1"/>
  <c r="T21" i="1"/>
  <c r="T42" i="1"/>
  <c r="U82" i="1"/>
  <c r="T41" i="1"/>
  <c r="V30" i="1"/>
  <c r="V94" i="1"/>
  <c r="V84" i="1"/>
  <c r="V74" i="1"/>
  <c r="V34" i="1"/>
  <c r="V83" i="1"/>
  <c r="V53" i="1"/>
  <c r="V23" i="1"/>
  <c r="T74" i="1"/>
  <c r="V64" i="1"/>
  <c r="V43" i="1"/>
  <c r="T94" i="1"/>
  <c r="T53" i="1"/>
  <c r="V54" i="1"/>
  <c r="V93" i="1"/>
  <c r="V33" i="1"/>
  <c r="T23" i="1"/>
  <c r="T84" i="1"/>
  <c r="T34" i="1"/>
  <c r="V44" i="1"/>
  <c r="T83" i="1"/>
  <c r="V31" i="1"/>
  <c r="U15" i="1"/>
  <c r="V90" i="1"/>
  <c r="V40" i="1"/>
  <c r="V20" i="1"/>
  <c r="V39" i="1"/>
  <c r="V92" i="1"/>
  <c r="V82" i="1"/>
  <c r="V72" i="1"/>
  <c r="V62" i="1"/>
  <c r="V52" i="1"/>
  <c r="V42" i="1"/>
  <c r="V32" i="1"/>
  <c r="V22" i="1"/>
  <c r="T96" i="1"/>
  <c r="T86" i="1"/>
  <c r="T76" i="1"/>
  <c r="T66" i="1"/>
  <c r="T56" i="1"/>
  <c r="T46" i="1"/>
  <c r="T36" i="1"/>
  <c r="T26" i="1"/>
  <c r="T16" i="1"/>
  <c r="V91" i="1"/>
  <c r="V81" i="1"/>
  <c r="V71" i="1"/>
  <c r="V61" i="1"/>
  <c r="V51" i="1"/>
  <c r="V41" i="1"/>
  <c r="V50" i="1"/>
  <c r="V79" i="1"/>
  <c r="V59" i="1"/>
  <c r="V19" i="1"/>
  <c r="V98" i="1"/>
  <c r="V78" i="1"/>
  <c r="V68" i="1"/>
  <c r="V58" i="1"/>
  <c r="V38" i="1"/>
  <c r="V28" i="1"/>
  <c r="V18" i="1"/>
  <c r="T70" i="1"/>
  <c r="T60" i="1"/>
  <c r="T30" i="1"/>
  <c r="V99" i="1"/>
  <c r="V69" i="1"/>
  <c r="V29" i="1"/>
  <c r="V88" i="1"/>
  <c r="V48" i="1"/>
  <c r="T89" i="1"/>
  <c r="T49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T100" i="1" l="1"/>
  <c r="V15" i="1"/>
  <c r="V100" i="1" s="1"/>
  <c r="L100" i="1"/>
</calcChain>
</file>

<file path=xl/sharedStrings.xml><?xml version="1.0" encoding="utf-8"?>
<sst xmlns="http://schemas.openxmlformats.org/spreadsheetml/2006/main" count="963" uniqueCount="256">
  <si>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</si>
  <si>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</si>
  <si>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</si>
  <si>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</si>
  <si>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</si>
  <si>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</si>
  <si>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</si>
  <si>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</si>
  <si>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</si>
  <si>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</si>
  <si>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</si>
  <si>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</si>
  <si>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Brand</t>
  </si>
  <si>
    <t>Gender</t>
  </si>
  <si>
    <t>Family</t>
  </si>
  <si>
    <t>Item Description</t>
  </si>
  <si>
    <t>Item Color</t>
  </si>
  <si>
    <t>Item SKU</t>
  </si>
  <si>
    <t>Size</t>
  </si>
  <si>
    <t>QTY</t>
  </si>
  <si>
    <t>WHS</t>
  </si>
  <si>
    <t>TTL WHS</t>
  </si>
  <si>
    <t>EAN</t>
  </si>
  <si>
    <t>HS CODE</t>
  </si>
  <si>
    <t>COMPOSITION</t>
  </si>
  <si>
    <t>MADE IN</t>
  </si>
  <si>
    <t>RRP €</t>
  </si>
  <si>
    <t>RRP TOT €</t>
  </si>
  <si>
    <t>COST €</t>
  </si>
  <si>
    <t>COST TOT €</t>
  </si>
  <si>
    <t>COST £</t>
  </si>
  <si>
    <t>COST TOT £</t>
  </si>
  <si>
    <t>GIVENCHY</t>
  </si>
  <si>
    <t>WOMAN</t>
  </si>
  <si>
    <t>T-SHIRT</t>
  </si>
  <si>
    <t>CROPPED MASCULINE T-SHIRT</t>
  </si>
  <si>
    <t>BW709X3ZA4001</t>
  </si>
  <si>
    <t>BW709X3ZA4001XS</t>
  </si>
  <si>
    <t>XS</t>
  </si>
  <si>
    <t>3666205890210</t>
  </si>
  <si>
    <t>6109100010</t>
  </si>
  <si>
    <t>Main Material : 100 % COTTON</t>
  </si>
  <si>
    <t>PT</t>
  </si>
  <si>
    <t>BW709X3ZA4001S</t>
  </si>
  <si>
    <t>S</t>
  </si>
  <si>
    <t>3666205890197</t>
  </si>
  <si>
    <t>BW709X3ZA4001M</t>
  </si>
  <si>
    <t>M</t>
  </si>
  <si>
    <t>3666205890180</t>
  </si>
  <si>
    <t>BW709X3ZA4001L</t>
  </si>
  <si>
    <t>L</t>
  </si>
  <si>
    <t>3666205890173</t>
  </si>
  <si>
    <t>SHORT SLEEVE CLASSIC FIT T-SHIRT</t>
  </si>
  <si>
    <t>BW707Z3Z9Y001</t>
  </si>
  <si>
    <t>BW707Z3Z9Y001XS</t>
  </si>
  <si>
    <t>3666513050696</t>
  </si>
  <si>
    <t>BW707Z3Z9Y001S</t>
  </si>
  <si>
    <t>3666513050672</t>
  </si>
  <si>
    <t>BW707Z3Z9Y001M</t>
  </si>
  <si>
    <t>3666513050665</t>
  </si>
  <si>
    <t>BW707Z3Z9Y001L</t>
  </si>
  <si>
    <t>3666513050658</t>
  </si>
  <si>
    <t>BI COLOR MINI DRESS</t>
  </si>
  <si>
    <t>BW70AS3YDD100</t>
  </si>
  <si>
    <t>BW70AS3YDD100S</t>
  </si>
  <si>
    <t>3617012080523</t>
  </si>
  <si>
    <t>BW70AS3YDD100M</t>
  </si>
  <si>
    <t>3617012080516</t>
  </si>
  <si>
    <t>BW70AS3YDD100L</t>
  </si>
  <si>
    <t>3617012080509</t>
  </si>
  <si>
    <t>BW707Z3YDE670</t>
  </si>
  <si>
    <t>BW707Z3YDE670S</t>
  </si>
  <si>
    <t>3617010438937</t>
  </si>
  <si>
    <t>BW707Z3YDE670M</t>
  </si>
  <si>
    <t>3617010438920</t>
  </si>
  <si>
    <t>BW707Z3YDE670L</t>
  </si>
  <si>
    <t>3617010438913</t>
  </si>
  <si>
    <t>BW707Z3YDE670XL</t>
  </si>
  <si>
    <t>XL</t>
  </si>
  <si>
    <t>3617010438944</t>
  </si>
  <si>
    <t>SWEATSHIRT</t>
  </si>
  <si>
    <t>LONG SLEEVE HOODIE</t>
  </si>
  <si>
    <t>BWJ0303ZA4001</t>
  </si>
  <si>
    <t>BWJ0303ZA4001XS</t>
  </si>
  <si>
    <t>3666205899374</t>
  </si>
  <si>
    <t>61102099</t>
  </si>
  <si>
    <t>BWJ0303ZA4001S</t>
  </si>
  <si>
    <t>3666205899350</t>
  </si>
  <si>
    <t>BWJ0303ZA4001M</t>
  </si>
  <si>
    <t>3666205899343</t>
  </si>
  <si>
    <t>BWJ0303ZA4001L</t>
  </si>
  <si>
    <t>3666205899336</t>
  </si>
  <si>
    <t>CROPPED HOODIE SWEATSHIRT</t>
  </si>
  <si>
    <t>BWJ04C3YEL452</t>
  </si>
  <si>
    <t>BWJ04C3YEL452XS</t>
  </si>
  <si>
    <t>3617011998423</t>
  </si>
  <si>
    <t>BWJ04C3YEL452M</t>
  </si>
  <si>
    <t>3617011998195</t>
  </si>
  <si>
    <t>BWJ04C3YEL452L</t>
  </si>
  <si>
    <t>3617011998188</t>
  </si>
  <si>
    <t>REGULAR FIT HOODIE</t>
  </si>
  <si>
    <t>BWJ01C3YDD100</t>
  </si>
  <si>
    <t>BWJ01C3YDD100XS</t>
  </si>
  <si>
    <t>3617010452834</t>
  </si>
  <si>
    <t>BWJ01C3YDD100S</t>
  </si>
  <si>
    <t>3617010452810</t>
  </si>
  <si>
    <t>BWJ01C3YDD100M</t>
  </si>
  <si>
    <t>3617010452803</t>
  </si>
  <si>
    <t>BWJ01C3YDD100L</t>
  </si>
  <si>
    <t>3617010452797</t>
  </si>
  <si>
    <t>CREWNECK SWEATSHIRT</t>
  </si>
  <si>
    <t>BWJ0213Z96100</t>
  </si>
  <si>
    <t>BWJ0213Z96100XS</t>
  </si>
  <si>
    <t>3666205638645</t>
  </si>
  <si>
    <t>BWJ0213Z96100S</t>
  </si>
  <si>
    <t>3666205638621</t>
  </si>
  <si>
    <t>BWJ0213Z96100M</t>
  </si>
  <si>
    <t>3666205638614</t>
  </si>
  <si>
    <t>BWJ0213Z96100L</t>
  </si>
  <si>
    <t>3666205638607</t>
  </si>
  <si>
    <t>LARGE LEATHER GOODS</t>
  </si>
  <si>
    <t>G-TOTE CANVAS MEDIUM</t>
  </si>
  <si>
    <t>BB50N2B1F1001</t>
  </si>
  <si>
    <t>TU</t>
  </si>
  <si>
    <t>3666205622750</t>
  </si>
  <si>
    <t>42022290</t>
  </si>
  <si>
    <t>Main Material : 58 % COTTON 38 % LINEN 4 % POLYURETHANE</t>
  </si>
  <si>
    <t>IT</t>
  </si>
  <si>
    <t>G-TOTE 4G MONOGRAM</t>
  </si>
  <si>
    <t>BB50N2B1GT001</t>
  </si>
  <si>
    <t>G-TOTE BASIC</t>
  </si>
  <si>
    <t>BB50R9B1F1001</t>
  </si>
  <si>
    <t>MAN</t>
  </si>
  <si>
    <t>SLIM FIT T-SHIRT</t>
  </si>
  <si>
    <t>BM716G3YM8001</t>
  </si>
  <si>
    <t>BM716G3YM8001XS</t>
  </si>
  <si>
    <t>3617013952089</t>
  </si>
  <si>
    <t>BM716G3YM8001S</t>
  </si>
  <si>
    <t>3617013952065</t>
  </si>
  <si>
    <t>BM716G3YM8001M</t>
  </si>
  <si>
    <t>3617013952058</t>
  </si>
  <si>
    <t>BM716G3YM8001L</t>
  </si>
  <si>
    <t>3617013952041</t>
  </si>
  <si>
    <t>BM716G3YM8001XL</t>
  </si>
  <si>
    <t>3617013952072</t>
  </si>
  <si>
    <t>BM716G3YM8001XXL</t>
  </si>
  <si>
    <t>XXL</t>
  </si>
  <si>
    <t>3617013952096</t>
  </si>
  <si>
    <t>BM716G3YBC001</t>
  </si>
  <si>
    <t>BM716G3YBC001XS</t>
  </si>
  <si>
    <t>3617010282875</t>
  </si>
  <si>
    <t>BM716G3YBC001S</t>
  </si>
  <si>
    <t>3617010282851</t>
  </si>
  <si>
    <t>BM716G3YBC001M</t>
  </si>
  <si>
    <t>3617010282844</t>
  </si>
  <si>
    <t>BM716G3YBC001L</t>
  </si>
  <si>
    <t>3617010282837</t>
  </si>
  <si>
    <t>BM716G3YBC001XL</t>
  </si>
  <si>
    <t>3617010282868</t>
  </si>
  <si>
    <t>BM716G3YM8100</t>
  </si>
  <si>
    <t>BM716G3YM8100XS</t>
  </si>
  <si>
    <t>3617013952195</t>
  </si>
  <si>
    <t>BM716G3YM8100S</t>
  </si>
  <si>
    <t>3617013952171</t>
  </si>
  <si>
    <t>BM716G3YM8100M</t>
  </si>
  <si>
    <t>3617013952164</t>
  </si>
  <si>
    <t>BM716G3YM8100L</t>
  </si>
  <si>
    <t>3617013952157</t>
  </si>
  <si>
    <t>BM716G3YM8100XL</t>
  </si>
  <si>
    <t>3617013952188</t>
  </si>
  <si>
    <t>BM716G3YM8100XXL</t>
  </si>
  <si>
    <t>3617013952201</t>
  </si>
  <si>
    <t>BM716G3YAC305</t>
  </si>
  <si>
    <t>BM716G3YAC305S</t>
  </si>
  <si>
    <t>BM716G3YAC305M</t>
  </si>
  <si>
    <t>3617013125421</t>
  </si>
  <si>
    <t>BM716G3YAC305L</t>
  </si>
  <si>
    <t>3617013125414</t>
  </si>
  <si>
    <t>BM716G3YAC305XL</t>
  </si>
  <si>
    <t>3617013125407</t>
  </si>
  <si>
    <t>SLIM FIT SWEATSHIRT</t>
  </si>
  <si>
    <t>BMJ0HA3YAC100</t>
  </si>
  <si>
    <t>BMJ0HA3YAC100S</t>
  </si>
  <si>
    <t>3617010072100</t>
  </si>
  <si>
    <t>61102091</t>
  </si>
  <si>
    <t>BMJ0HA3YAC100M</t>
  </si>
  <si>
    <t>3617010072094</t>
  </si>
  <si>
    <t>BMJ0HA3YAC100L</t>
  </si>
  <si>
    <t>3617010072087</t>
  </si>
  <si>
    <t>BMJ0HA3YAC100XL</t>
  </si>
  <si>
    <t>3617010072117</t>
  </si>
  <si>
    <t>BMJ0HA3YAC055</t>
  </si>
  <si>
    <t>BMJ0HA3YAC055S</t>
  </si>
  <si>
    <t>3617010144913</t>
  </si>
  <si>
    <t>BMJ0HA3YAC055M</t>
  </si>
  <si>
    <t>3617010144906</t>
  </si>
  <si>
    <t>BMJ0HA3YAC055L</t>
  </si>
  <si>
    <t>3617010144890</t>
  </si>
  <si>
    <t>BMJ0HA3YAC056</t>
  </si>
  <si>
    <t>BMJ0HA3YAC055XL</t>
  </si>
  <si>
    <t>BMJ0HA3YAC305</t>
  </si>
  <si>
    <t>BMJ0HA3YAC305S</t>
  </si>
  <si>
    <t>3617013132856</t>
  </si>
  <si>
    <t>BMJ0HA3YAC305M</t>
  </si>
  <si>
    <t>BMJ0HA3YAC305L</t>
  </si>
  <si>
    <t>3617013132849</t>
  </si>
  <si>
    <t>BMJ0HA3YAC305XL</t>
  </si>
  <si>
    <t>3617013132832</t>
  </si>
  <si>
    <t>BMJ0HA3YEL001</t>
  </si>
  <si>
    <t>BMJ0HA3YEL001M</t>
  </si>
  <si>
    <t>3617013132863</t>
  </si>
  <si>
    <t>61102092</t>
  </si>
  <si>
    <t>SLIM FIT HOODIE</t>
  </si>
  <si>
    <t>BMJ0HC3YAC100</t>
  </si>
  <si>
    <t>BMJ0HC3YAC100S</t>
  </si>
  <si>
    <t>3617010145361</t>
  </si>
  <si>
    <t>BMJ0HC3YAC100M</t>
  </si>
  <si>
    <t>3617010145354</t>
  </si>
  <si>
    <t>BMJ0HC3YAC100L</t>
  </si>
  <si>
    <t>3617010145347</t>
  </si>
  <si>
    <t>BMJ0HC3YAC100XL</t>
  </si>
  <si>
    <t>BMJ0HC3YAC055</t>
  </si>
  <si>
    <t>BMJ0HC3YAC055S</t>
  </si>
  <si>
    <t>3617010145279</t>
  </si>
  <si>
    <t>BMJ0HC3YAC055M</t>
  </si>
  <si>
    <t>3617010145262</t>
  </si>
  <si>
    <t>BMJ0HC3YAC055L</t>
  </si>
  <si>
    <t>3617010145255</t>
  </si>
  <si>
    <t>BMJ0HC3YAC426</t>
  </si>
  <si>
    <t>BMJ0HC3YAC426S</t>
  </si>
  <si>
    <t>3617010189853</t>
  </si>
  <si>
    <t>BMJ0HC3YAC426M</t>
  </si>
  <si>
    <t>3617010189846</t>
  </si>
  <si>
    <t>BMJ0HC3YAC426L</t>
  </si>
  <si>
    <t>3617010189839</t>
  </si>
  <si>
    <t>TROUSERS</t>
  </si>
  <si>
    <t>SLIM FIT JOGGING</t>
  </si>
  <si>
    <t>BM514M3YAC100</t>
  </si>
  <si>
    <t>BM514M3YAC100S</t>
  </si>
  <si>
    <t>3617010053871</t>
  </si>
  <si>
    <t>61034200</t>
  </si>
  <si>
    <t>BM514M3YAC100M</t>
  </si>
  <si>
    <t>3617010053864</t>
  </si>
  <si>
    <t>BM514M3YAC100L</t>
  </si>
  <si>
    <t>3617010053857</t>
  </si>
  <si>
    <t>BM514M3YAC100XL</t>
  </si>
  <si>
    <t>3617010053888</t>
  </si>
  <si>
    <t>BM514M3YAC055</t>
  </si>
  <si>
    <t>BM514M3YAC055S</t>
  </si>
  <si>
    <t>3617010144623</t>
  </si>
  <si>
    <t>BM514M3YAC055M</t>
  </si>
  <si>
    <t>3617010144616</t>
  </si>
  <si>
    <t>BM514M3YAC055L</t>
  </si>
  <si>
    <t>3617010144609</t>
  </si>
  <si>
    <t>BM514M3YAC055XL</t>
  </si>
  <si>
    <t>3617010144630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</si>
</sst>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_([$€-2]\ * #,##0.00_);_([$€-2]\ * \(#,##0.00\);_([$€-2]\ * &quot;-&quot;??_);_(@_)"/>
    <numFmt numFmtId="167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0" fillId="0" borderId="1" xfId="1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microsoft.com/office/2007/relationships/hdphoto" Target="../media/hdphoto1.wdp"/><Relationship Id="rId26" Type="http://schemas.microsoft.com/office/2007/relationships/hdphoto" Target="../media/hdphoto4.wdp"/><Relationship Id="rId39" Type="http://schemas.microsoft.com/office/2007/relationships/hdphoto" Target="../media/hdphoto8.wdp"/><Relationship Id="rId21" Type="http://schemas.openxmlformats.org/officeDocument/2006/relationships/image" Target="../media/image19.png"/><Relationship Id="rId34" Type="http://schemas.microsoft.com/office/2007/relationships/hdphoto" Target="../media/hdphoto7.wdp"/><Relationship Id="rId42" Type="http://schemas.microsoft.com/office/2007/relationships/hdphoto" Target="../media/hdphoto9.wdp"/><Relationship Id="rId47" Type="http://schemas.openxmlformats.org/officeDocument/2006/relationships/image" Target="../media/image38.png"/><Relationship Id="rId50" Type="http://schemas.microsoft.com/office/2007/relationships/hdphoto" Target="../media/hdphoto11.wdp"/><Relationship Id="rId55" Type="http://schemas.microsoft.com/office/2007/relationships/hdphoto" Target="../media/hdphoto13.wdp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microsoft.com/office/2007/relationships/hdphoto" Target="../media/hdphoto5.wdp"/><Relationship Id="rId11" Type="http://schemas.openxmlformats.org/officeDocument/2006/relationships/image" Target="../media/image11.png"/><Relationship Id="rId24" Type="http://schemas.openxmlformats.org/officeDocument/2006/relationships/image" Target="../media/image21.png"/><Relationship Id="rId32" Type="http://schemas.microsoft.com/office/2007/relationships/hdphoto" Target="../media/hdphoto6.wdp"/><Relationship Id="rId37" Type="http://schemas.openxmlformats.org/officeDocument/2006/relationships/image" Target="../media/image30.jpeg"/><Relationship Id="rId40" Type="http://schemas.openxmlformats.org/officeDocument/2006/relationships/image" Target="../media/image32.png"/><Relationship Id="rId45" Type="http://schemas.openxmlformats.org/officeDocument/2006/relationships/image" Target="../media/image36.jpeg"/><Relationship Id="rId53" Type="http://schemas.openxmlformats.org/officeDocument/2006/relationships/image" Target="../media/image41.png"/><Relationship Id="rId5" Type="http://schemas.openxmlformats.org/officeDocument/2006/relationships/image" Target="../media/image5.pn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0.png"/><Relationship Id="rId27" Type="http://schemas.openxmlformats.org/officeDocument/2006/relationships/image" Target="../media/image23.png"/><Relationship Id="rId30" Type="http://schemas.openxmlformats.org/officeDocument/2006/relationships/image" Target="../media/image25.jpeg"/><Relationship Id="rId35" Type="http://schemas.openxmlformats.org/officeDocument/2006/relationships/image" Target="../media/image28.png"/><Relationship Id="rId43" Type="http://schemas.openxmlformats.org/officeDocument/2006/relationships/image" Target="../media/image34.png"/><Relationship Id="rId48" Type="http://schemas.microsoft.com/office/2007/relationships/hdphoto" Target="../media/hdphoto10.wdp"/><Relationship Id="rId56" Type="http://schemas.openxmlformats.org/officeDocument/2006/relationships/image" Target="../media/image43.jpeg"/><Relationship Id="rId8" Type="http://schemas.openxmlformats.org/officeDocument/2006/relationships/image" Target="../media/image8.png"/><Relationship Id="rId51" Type="http://schemas.openxmlformats.org/officeDocument/2006/relationships/image" Target="../media/image4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2.png"/><Relationship Id="rId33" Type="http://schemas.openxmlformats.org/officeDocument/2006/relationships/image" Target="../media/image27.png"/><Relationship Id="rId38" Type="http://schemas.openxmlformats.org/officeDocument/2006/relationships/image" Target="../media/image31.png"/><Relationship Id="rId46" Type="http://schemas.openxmlformats.org/officeDocument/2006/relationships/image" Target="../media/image37.png"/><Relationship Id="rId20" Type="http://schemas.microsoft.com/office/2007/relationships/hdphoto" Target="../media/hdphoto2.wdp"/><Relationship Id="rId41" Type="http://schemas.openxmlformats.org/officeDocument/2006/relationships/image" Target="../media/image33.png"/><Relationship Id="rId54" Type="http://schemas.openxmlformats.org/officeDocument/2006/relationships/image" Target="../media/image4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microsoft.com/office/2007/relationships/hdphoto" Target="../media/hdphoto3.wdp"/><Relationship Id="rId28" Type="http://schemas.openxmlformats.org/officeDocument/2006/relationships/image" Target="../media/image24.png"/><Relationship Id="rId36" Type="http://schemas.openxmlformats.org/officeDocument/2006/relationships/image" Target="../media/image29.jpeg"/><Relationship Id="rId49" Type="http://schemas.openxmlformats.org/officeDocument/2006/relationships/image" Target="../media/image39.png"/><Relationship Id="rId57" Type="http://schemas.openxmlformats.org/officeDocument/2006/relationships/image" Target="../media/image44.png"/><Relationship Id="rId10" Type="http://schemas.openxmlformats.org/officeDocument/2006/relationships/image" Target="../media/image10.png"/><Relationship Id="rId31" Type="http://schemas.openxmlformats.org/officeDocument/2006/relationships/image" Target="../media/image26.png"/><Relationship Id="rId44" Type="http://schemas.openxmlformats.org/officeDocument/2006/relationships/image" Target="../media/image35.png"/><Relationship Id="rId52" Type="http://schemas.microsoft.com/office/2007/relationships/hdphoto" Target="../media/hdphoto1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33</xdr:row>
      <xdr:rowOff>66675</xdr:rowOff>
    </xdr:from>
    <xdr:to>
      <xdr:col>0</xdr:col>
      <xdr:colOff>1104900</xdr:colOff>
      <xdr:row>33</xdr:row>
      <xdr:rowOff>1446277</xdr:rowOff>
    </xdr:to>
    <xdr:pic>
      <xdr:nvPicPr>
        <xdr:cNvPr id="4" name="Immagine 83" descr="Givenchy Hooded Sweatshirt Light Blue">
          <a:extLst>
            <a:ext uri="{FF2B5EF4-FFF2-40B4-BE49-F238E27FC236}">
              <a16:creationId xmlns:a16="http://schemas.microsoft.com/office/drawing/2014/main" id="{1382DC87-2C74-4BBB-8FA1-DABF7963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1783675"/>
          <a:ext cx="857250" cy="137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33</xdr:row>
      <xdr:rowOff>104775</xdr:rowOff>
    </xdr:from>
    <xdr:to>
      <xdr:col>1</xdr:col>
      <xdr:colOff>1187396</xdr:colOff>
      <xdr:row>33</xdr:row>
      <xdr:rowOff>1428750</xdr:rowOff>
    </xdr:to>
    <xdr:pic>
      <xdr:nvPicPr>
        <xdr:cNvPr id="6" name="Immagine 85">
          <a:extLst>
            <a:ext uri="{FF2B5EF4-FFF2-40B4-BE49-F238E27FC236}">
              <a16:creationId xmlns:a16="http://schemas.microsoft.com/office/drawing/2014/main" id="{BCF14DB1-2A96-4F8F-9CAD-090DEB99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7345" y="21821775"/>
          <a:ext cx="987371" cy="132397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25</xdr:row>
      <xdr:rowOff>123825</xdr:rowOff>
    </xdr:from>
    <xdr:to>
      <xdr:col>0</xdr:col>
      <xdr:colOff>1286044</xdr:colOff>
      <xdr:row>25</xdr:row>
      <xdr:rowOff>1486090</xdr:rowOff>
    </xdr:to>
    <xdr:pic>
      <xdr:nvPicPr>
        <xdr:cNvPr id="7" name="Immagine 86">
          <a:extLst>
            <a:ext uri="{FF2B5EF4-FFF2-40B4-BE49-F238E27FC236}">
              <a16:creationId xmlns:a16="http://schemas.microsoft.com/office/drawing/2014/main" id="{6AB69711-4A3D-4B34-9E1C-B9320D08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8886825"/>
          <a:ext cx="1209844" cy="1362265"/>
        </a:xfrm>
        <a:prstGeom prst="rect">
          <a:avLst/>
        </a:prstGeom>
      </xdr:spPr>
    </xdr:pic>
    <xdr:clientData/>
  </xdr:twoCellAnchor>
  <xdr:twoCellAnchor>
    <xdr:from>
      <xdr:col>1</xdr:col>
      <xdr:colOff>209549</xdr:colOff>
      <xdr:row>25</xdr:row>
      <xdr:rowOff>266699</xdr:rowOff>
    </xdr:from>
    <xdr:to>
      <xdr:col>1</xdr:col>
      <xdr:colOff>1198058</xdr:colOff>
      <xdr:row>25</xdr:row>
      <xdr:rowOff>1362075</xdr:rowOff>
    </xdr:to>
    <xdr:pic>
      <xdr:nvPicPr>
        <xdr:cNvPr id="8" name="Immagine 87">
          <a:extLst>
            <a:ext uri="{FF2B5EF4-FFF2-40B4-BE49-F238E27FC236}">
              <a16:creationId xmlns:a16="http://schemas.microsoft.com/office/drawing/2014/main" id="{EE0B949A-28E2-475E-BD2D-1E3E1C1CB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895" t="8390" r="22845" b="34275"/>
        <a:stretch>
          <a:fillRect/>
        </a:stretch>
      </xdr:blipFill>
      <xdr:spPr>
        <a:xfrm>
          <a:off x="1590674" y="9029699"/>
          <a:ext cx="988509" cy="1095376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40</xdr:row>
      <xdr:rowOff>47625</xdr:rowOff>
    </xdr:from>
    <xdr:to>
      <xdr:col>0</xdr:col>
      <xdr:colOff>1254382</xdr:colOff>
      <xdr:row>40</xdr:row>
      <xdr:rowOff>1487625</xdr:rowOff>
    </xdr:to>
    <xdr:pic>
      <xdr:nvPicPr>
        <xdr:cNvPr id="12" name="Immagine 95">
          <a:extLst>
            <a:ext uri="{FF2B5EF4-FFF2-40B4-BE49-F238E27FC236}">
              <a16:creationId xmlns:a16="http://schemas.microsoft.com/office/drawing/2014/main" id="{B61AEBCE-5726-4102-879F-3E79A1AE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26146125"/>
          <a:ext cx="1178182" cy="1440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</xdr:row>
      <xdr:rowOff>38100</xdr:rowOff>
    </xdr:from>
    <xdr:to>
      <xdr:col>1</xdr:col>
      <xdr:colOff>1204865</xdr:colOff>
      <xdr:row>40</xdr:row>
      <xdr:rowOff>1478100</xdr:rowOff>
    </xdr:to>
    <xdr:pic>
      <xdr:nvPicPr>
        <xdr:cNvPr id="13" name="Immagine 96">
          <a:extLst>
            <a:ext uri="{FF2B5EF4-FFF2-40B4-BE49-F238E27FC236}">
              <a16:creationId xmlns:a16="http://schemas.microsoft.com/office/drawing/2014/main" id="{60C110EB-A337-4FBB-9EA2-43DAA2948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9720" y="26136600"/>
          <a:ext cx="1052465" cy="144000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14</xdr:row>
      <xdr:rowOff>57150</xdr:rowOff>
    </xdr:from>
    <xdr:to>
      <xdr:col>0</xdr:col>
      <xdr:colOff>1247775</xdr:colOff>
      <xdr:row>14</xdr:row>
      <xdr:rowOff>1497150</xdr:rowOff>
    </xdr:to>
    <xdr:pic>
      <xdr:nvPicPr>
        <xdr:cNvPr id="16" name="Immagine 102">
          <a:extLst>
            <a:ext uri="{FF2B5EF4-FFF2-40B4-BE49-F238E27FC236}">
              <a16:creationId xmlns:a16="http://schemas.microsoft.com/office/drawing/2014/main" id="{02CD2822-99EA-41BC-8C77-FCA0D3400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441" r="8965"/>
        <a:stretch>
          <a:fillRect/>
        </a:stretch>
      </xdr:blipFill>
      <xdr:spPr>
        <a:xfrm>
          <a:off x="133350" y="1200150"/>
          <a:ext cx="1114425" cy="1440000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14</xdr:row>
      <xdr:rowOff>238125</xdr:rowOff>
    </xdr:from>
    <xdr:to>
      <xdr:col>1</xdr:col>
      <xdr:colOff>1238250</xdr:colOff>
      <xdr:row>14</xdr:row>
      <xdr:rowOff>1299936</xdr:rowOff>
    </xdr:to>
    <xdr:pic>
      <xdr:nvPicPr>
        <xdr:cNvPr id="17" name="Immagine 103">
          <a:extLst>
            <a:ext uri="{FF2B5EF4-FFF2-40B4-BE49-F238E27FC236}">
              <a16:creationId xmlns:a16="http://schemas.microsoft.com/office/drawing/2014/main" id="{9BFBBF21-1EAB-4243-A96F-3D6CE2433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50671" y="1381125"/>
          <a:ext cx="1104899" cy="1061811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29</xdr:row>
      <xdr:rowOff>47625</xdr:rowOff>
    </xdr:from>
    <xdr:to>
      <xdr:col>0</xdr:col>
      <xdr:colOff>1257739</xdr:colOff>
      <xdr:row>29</xdr:row>
      <xdr:rowOff>1487625</xdr:rowOff>
    </xdr:to>
    <xdr:pic>
      <xdr:nvPicPr>
        <xdr:cNvPr id="20" name="Immagine 106">
          <a:extLst>
            <a:ext uri="{FF2B5EF4-FFF2-40B4-BE49-F238E27FC236}">
              <a16:creationId xmlns:a16="http://schemas.microsoft.com/office/drawing/2014/main" id="{ECF58685-D3F4-4798-9019-B8CA0C5A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6" y="19478625"/>
          <a:ext cx="1133913" cy="144000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29</xdr:row>
      <xdr:rowOff>95250</xdr:rowOff>
    </xdr:from>
    <xdr:to>
      <xdr:col>1</xdr:col>
      <xdr:colOff>1238250</xdr:colOff>
      <xdr:row>29</xdr:row>
      <xdr:rowOff>1332878</xdr:rowOff>
    </xdr:to>
    <xdr:pic>
      <xdr:nvPicPr>
        <xdr:cNvPr id="21" name="Immagine 107">
          <a:extLst>
            <a:ext uri="{FF2B5EF4-FFF2-40B4-BE49-F238E27FC236}">
              <a16:creationId xmlns:a16="http://schemas.microsoft.com/office/drawing/2014/main" id="{9C588B17-3238-47AC-A5AB-1D4DCB8D1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41145" y="19526250"/>
          <a:ext cx="1114425" cy="1237628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36</xdr:row>
      <xdr:rowOff>104775</xdr:rowOff>
    </xdr:from>
    <xdr:to>
      <xdr:col>1</xdr:col>
      <xdr:colOff>1285389</xdr:colOff>
      <xdr:row>36</xdr:row>
      <xdr:rowOff>1364775</xdr:rowOff>
    </xdr:to>
    <xdr:pic>
      <xdr:nvPicPr>
        <xdr:cNvPr id="22" name="Immagine 108">
          <a:extLst>
            <a:ext uri="{FF2B5EF4-FFF2-40B4-BE49-F238E27FC236}">
              <a16:creationId xmlns:a16="http://schemas.microsoft.com/office/drawing/2014/main" id="{51172135-FA22-4AFC-B72F-707980F3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41146" y="24107775"/>
          <a:ext cx="1161563" cy="1260000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36</xdr:row>
      <xdr:rowOff>57149</xdr:rowOff>
    </xdr:from>
    <xdr:to>
      <xdr:col>0</xdr:col>
      <xdr:colOff>1320812</xdr:colOff>
      <xdr:row>36</xdr:row>
      <xdr:rowOff>1425149</xdr:rowOff>
    </xdr:to>
    <xdr:pic>
      <xdr:nvPicPr>
        <xdr:cNvPr id="23" name="Immagine 109">
          <a:extLst>
            <a:ext uri="{FF2B5EF4-FFF2-40B4-BE49-F238E27FC236}">
              <a16:creationId xmlns:a16="http://schemas.microsoft.com/office/drawing/2014/main" id="{4C1EFBD6-0291-4B61-BFCA-B3B81B1EF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4" y="24060149"/>
          <a:ext cx="1273188" cy="13680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22</xdr:row>
      <xdr:rowOff>57150</xdr:rowOff>
    </xdr:from>
    <xdr:to>
      <xdr:col>0</xdr:col>
      <xdr:colOff>1257300</xdr:colOff>
      <xdr:row>22</xdr:row>
      <xdr:rowOff>1497150</xdr:rowOff>
    </xdr:to>
    <xdr:pic>
      <xdr:nvPicPr>
        <xdr:cNvPr id="26" name="Immagine 112">
          <a:extLst>
            <a:ext uri="{FF2B5EF4-FFF2-40B4-BE49-F238E27FC236}">
              <a16:creationId xmlns:a16="http://schemas.microsoft.com/office/drawing/2014/main" id="{219DA76E-1270-45A1-9A43-EAD7E9827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944" r="7131"/>
        <a:stretch>
          <a:fillRect/>
        </a:stretch>
      </xdr:blipFill>
      <xdr:spPr>
        <a:xfrm>
          <a:off x="95249" y="6915150"/>
          <a:ext cx="1162051" cy="1440000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22</xdr:row>
      <xdr:rowOff>123825</xdr:rowOff>
    </xdr:from>
    <xdr:to>
      <xdr:col>1</xdr:col>
      <xdr:colOff>1181100</xdr:colOff>
      <xdr:row>22</xdr:row>
      <xdr:rowOff>1447800</xdr:rowOff>
    </xdr:to>
    <xdr:pic>
      <xdr:nvPicPr>
        <xdr:cNvPr id="27" name="Immagine 113">
          <a:extLst>
            <a:ext uri="{FF2B5EF4-FFF2-40B4-BE49-F238E27FC236}">
              <a16:creationId xmlns:a16="http://schemas.microsoft.com/office/drawing/2014/main" id="{1F86322F-C10D-4C85-89F7-0776A64A72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1997" r="20633" b="8057"/>
        <a:stretch>
          <a:fillRect/>
        </a:stretch>
      </xdr:blipFill>
      <xdr:spPr>
        <a:xfrm>
          <a:off x="1562101" y="6981825"/>
          <a:ext cx="1000124" cy="13239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18</xdr:row>
      <xdr:rowOff>47625</xdr:rowOff>
    </xdr:from>
    <xdr:to>
      <xdr:col>0</xdr:col>
      <xdr:colOff>1127839</xdr:colOff>
      <xdr:row>18</xdr:row>
      <xdr:rowOff>1487625</xdr:rowOff>
    </xdr:to>
    <xdr:pic>
      <xdr:nvPicPr>
        <xdr:cNvPr id="28" name="Immagine 114">
          <a:extLst>
            <a:ext uri="{FF2B5EF4-FFF2-40B4-BE49-F238E27FC236}">
              <a16:creationId xmlns:a16="http://schemas.microsoft.com/office/drawing/2014/main" id="{463B398C-7854-4F74-BFA5-C646AD56E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125" y="5762625"/>
          <a:ext cx="889714" cy="144000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18</xdr:row>
      <xdr:rowOff>38100</xdr:rowOff>
    </xdr:from>
    <xdr:to>
      <xdr:col>1</xdr:col>
      <xdr:colOff>1173407</xdr:colOff>
      <xdr:row>18</xdr:row>
      <xdr:rowOff>1478100</xdr:rowOff>
    </xdr:to>
    <xdr:pic>
      <xdr:nvPicPr>
        <xdr:cNvPr id="29" name="Immagine 115">
          <a:extLst>
            <a:ext uri="{FF2B5EF4-FFF2-40B4-BE49-F238E27FC236}">
              <a16:creationId xmlns:a16="http://schemas.microsoft.com/office/drawing/2014/main" id="{19906B2E-C648-459C-A9DF-30473DD4C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98295" y="5753100"/>
          <a:ext cx="992432" cy="1440000"/>
        </a:xfrm>
        <a:prstGeom prst="rect">
          <a:avLst/>
        </a:prstGeom>
      </xdr:spPr>
    </xdr:pic>
    <xdr:clientData/>
  </xdr:twoCellAnchor>
  <xdr:twoCellAnchor>
    <xdr:from>
      <xdr:col>0</xdr:col>
      <xdr:colOff>288925</xdr:colOff>
      <xdr:row>44</xdr:row>
      <xdr:rowOff>355600</xdr:rowOff>
    </xdr:from>
    <xdr:to>
      <xdr:col>0</xdr:col>
      <xdr:colOff>1317625</xdr:colOff>
      <xdr:row>44</xdr:row>
      <xdr:rowOff>1384300</xdr:rowOff>
    </xdr:to>
    <xdr:pic>
      <xdr:nvPicPr>
        <xdr:cNvPr id="14" name="Immagine 11">
          <a:extLst>
            <a:ext uri="{FF2B5EF4-FFF2-40B4-BE49-F238E27FC236}">
              <a16:creationId xmlns:a16="http://schemas.microsoft.com/office/drawing/2014/main" id="{6BA2A018-DC59-C244-9C92-C3BE41AEF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8925" y="18453100"/>
          <a:ext cx="1028700" cy="102870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45</xdr:row>
      <xdr:rowOff>288925</xdr:rowOff>
    </xdr:from>
    <xdr:to>
      <xdr:col>0</xdr:col>
      <xdr:colOff>1372258</xdr:colOff>
      <xdr:row>45</xdr:row>
      <xdr:rowOff>1374774</xdr:rowOff>
    </xdr:to>
    <xdr:pic>
      <xdr:nvPicPr>
        <xdr:cNvPr id="15" name="Immagine 7">
          <a:extLst>
            <a:ext uri="{FF2B5EF4-FFF2-40B4-BE49-F238E27FC236}">
              <a16:creationId xmlns:a16="http://schemas.microsoft.com/office/drawing/2014/main" id="{02C753BB-8994-AE40-80D5-1C3EE260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1300" y="19910425"/>
          <a:ext cx="1130958" cy="1085849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46</xdr:row>
      <xdr:rowOff>79375</xdr:rowOff>
    </xdr:from>
    <xdr:to>
      <xdr:col>0</xdr:col>
      <xdr:colOff>1305757</xdr:colOff>
      <xdr:row>46</xdr:row>
      <xdr:rowOff>1519375</xdr:rowOff>
    </xdr:to>
    <xdr:pic>
      <xdr:nvPicPr>
        <xdr:cNvPr id="18" name="Immagine 9">
          <a:extLst>
            <a:ext uri="{FF2B5EF4-FFF2-40B4-BE49-F238E27FC236}">
              <a16:creationId xmlns:a16="http://schemas.microsoft.com/office/drawing/2014/main" id="{FCB02E6D-2E81-7D48-ABDE-1EFCC9061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20653375"/>
          <a:ext cx="1029532" cy="1440000"/>
        </a:xfrm>
        <a:prstGeom prst="rect">
          <a:avLst/>
        </a:prstGeom>
      </xdr:spPr>
    </xdr:pic>
    <xdr:clientData/>
  </xdr:twoCellAnchor>
  <xdr:twoCellAnchor>
    <xdr:from>
      <xdr:col>1</xdr:col>
      <xdr:colOff>342901</xdr:colOff>
      <xdr:row>47</xdr:row>
      <xdr:rowOff>57149</xdr:rowOff>
    </xdr:from>
    <xdr:to>
      <xdr:col>1</xdr:col>
      <xdr:colOff>1238251</xdr:colOff>
      <xdr:row>47</xdr:row>
      <xdr:rowOff>1226251</xdr:rowOff>
    </xdr:to>
    <xdr:pic>
      <xdr:nvPicPr>
        <xdr:cNvPr id="55" name="Immagine 120">
          <a:extLst>
            <a:ext uri="{FF2B5EF4-FFF2-40B4-BE49-F238E27FC236}">
              <a16:creationId xmlns:a16="http://schemas.microsoft.com/office/drawing/2014/main" id="{B960A767-EA87-4F4A-8613-273AED263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17701" y="24047449"/>
          <a:ext cx="895350" cy="1169102"/>
        </a:xfrm>
        <a:prstGeom prst="rect">
          <a:avLst/>
        </a:prstGeom>
      </xdr:spPr>
    </xdr:pic>
    <xdr:clientData/>
  </xdr:twoCellAnchor>
  <xdr:twoCellAnchor>
    <xdr:from>
      <xdr:col>0</xdr:col>
      <xdr:colOff>241301</xdr:colOff>
      <xdr:row>47</xdr:row>
      <xdr:rowOff>76200</xdr:rowOff>
    </xdr:from>
    <xdr:to>
      <xdr:col>0</xdr:col>
      <xdr:colOff>1155701</xdr:colOff>
      <xdr:row>47</xdr:row>
      <xdr:rowOff>1473330</xdr:rowOff>
    </xdr:to>
    <xdr:pic>
      <xdr:nvPicPr>
        <xdr:cNvPr id="56" name="Immagine 6">
          <a:extLst>
            <a:ext uri="{FF2B5EF4-FFF2-40B4-BE49-F238E27FC236}">
              <a16:creationId xmlns:a16="http://schemas.microsoft.com/office/drawing/2014/main" id="{B0F3F31A-3351-6746-8FA5-9C1929BC4F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6174" r="5632" b="10042"/>
        <a:stretch>
          <a:fillRect/>
        </a:stretch>
      </xdr:blipFill>
      <xdr:spPr>
        <a:xfrm>
          <a:off x="241301" y="24066500"/>
          <a:ext cx="914400" cy="1397130"/>
        </a:xfrm>
        <a:prstGeom prst="rect">
          <a:avLst/>
        </a:prstGeom>
      </xdr:spPr>
    </xdr:pic>
    <xdr:clientData/>
  </xdr:twoCellAnchor>
  <xdr:twoCellAnchor>
    <xdr:from>
      <xdr:col>1</xdr:col>
      <xdr:colOff>241300</xdr:colOff>
      <xdr:row>53</xdr:row>
      <xdr:rowOff>238124</xdr:rowOff>
    </xdr:from>
    <xdr:to>
      <xdr:col>1</xdr:col>
      <xdr:colOff>1320760</xdr:colOff>
      <xdr:row>53</xdr:row>
      <xdr:rowOff>1211399</xdr:rowOff>
    </xdr:to>
    <xdr:pic>
      <xdr:nvPicPr>
        <xdr:cNvPr id="57" name="Immagine 156">
          <a:extLst>
            <a:ext uri="{FF2B5EF4-FFF2-40B4-BE49-F238E27FC236}">
              <a16:creationId xmlns:a16="http://schemas.microsoft.com/office/drawing/2014/main" id="{3227E2E4-2607-2B4A-80D0-D8F270763A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816100" y="26831924"/>
          <a:ext cx="1079460" cy="973275"/>
        </a:xfrm>
        <a:prstGeom prst="rect">
          <a:avLst/>
        </a:prstGeom>
      </xdr:spPr>
    </xdr:pic>
    <xdr:clientData/>
  </xdr:twoCellAnchor>
  <xdr:twoCellAnchor>
    <xdr:from>
      <xdr:col>0</xdr:col>
      <xdr:colOff>393700</xdr:colOff>
      <xdr:row>53</xdr:row>
      <xdr:rowOff>0</xdr:rowOff>
    </xdr:from>
    <xdr:to>
      <xdr:col>0</xdr:col>
      <xdr:colOff>1425700</xdr:colOff>
      <xdr:row>54</xdr:row>
      <xdr:rowOff>4900</xdr:rowOff>
    </xdr:to>
    <xdr:pic>
      <xdr:nvPicPr>
        <xdr:cNvPr id="58" name="Immagine 157">
          <a:extLst>
            <a:ext uri="{FF2B5EF4-FFF2-40B4-BE49-F238E27FC236}">
              <a16:creationId xmlns:a16="http://schemas.microsoft.com/office/drawing/2014/main" id="{58012CB2-938D-B04C-A88D-FFF02229EB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4706" r="24703" b="47083"/>
        <a:stretch>
          <a:fillRect/>
        </a:stretch>
      </xdr:blipFill>
      <xdr:spPr>
        <a:xfrm>
          <a:off x="393700" y="26593800"/>
          <a:ext cx="1032000" cy="1440000"/>
        </a:xfrm>
        <a:prstGeom prst="rect">
          <a:avLst/>
        </a:prstGeom>
      </xdr:spPr>
    </xdr:pic>
    <xdr:clientData/>
  </xdr:twoCellAnchor>
  <xdr:twoCellAnchor>
    <xdr:from>
      <xdr:col>1</xdr:col>
      <xdr:colOff>222249</xdr:colOff>
      <xdr:row>58</xdr:row>
      <xdr:rowOff>161926</xdr:rowOff>
    </xdr:from>
    <xdr:to>
      <xdr:col>1</xdr:col>
      <xdr:colOff>1274687</xdr:colOff>
      <xdr:row>58</xdr:row>
      <xdr:rowOff>1247776</xdr:rowOff>
    </xdr:to>
    <xdr:pic>
      <xdr:nvPicPr>
        <xdr:cNvPr id="59" name="Immagine 123">
          <a:extLst>
            <a:ext uri="{FF2B5EF4-FFF2-40B4-BE49-F238E27FC236}">
              <a16:creationId xmlns:a16="http://schemas.microsoft.com/office/drawing/2014/main" id="{B7B2DE89-6B86-E541-87D0-95B2B17BB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97049" y="29003626"/>
          <a:ext cx="1052438" cy="1085850"/>
        </a:xfrm>
        <a:prstGeom prst="rect">
          <a:avLst/>
        </a:prstGeom>
      </xdr:spPr>
    </xdr:pic>
    <xdr:clientData/>
  </xdr:twoCellAnchor>
  <xdr:twoCellAnchor>
    <xdr:from>
      <xdr:col>0</xdr:col>
      <xdr:colOff>393700</xdr:colOff>
      <xdr:row>58</xdr:row>
      <xdr:rowOff>0</xdr:rowOff>
    </xdr:from>
    <xdr:to>
      <xdr:col>0</xdr:col>
      <xdr:colOff>1393044</xdr:colOff>
      <xdr:row>58</xdr:row>
      <xdr:rowOff>1440000</xdr:rowOff>
    </xdr:to>
    <xdr:pic>
      <xdr:nvPicPr>
        <xdr:cNvPr id="60" name="Immagine 124">
          <a:extLst>
            <a:ext uri="{FF2B5EF4-FFF2-40B4-BE49-F238E27FC236}">
              <a16:creationId xmlns:a16="http://schemas.microsoft.com/office/drawing/2014/main" id="{F91EECE6-2BCE-504C-85D7-37565D74F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3700" y="28841700"/>
          <a:ext cx="999344" cy="14400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64</xdr:row>
      <xdr:rowOff>0</xdr:rowOff>
    </xdr:from>
    <xdr:to>
      <xdr:col>0</xdr:col>
      <xdr:colOff>1379241</xdr:colOff>
      <xdr:row>65</xdr:row>
      <xdr:rowOff>55700</xdr:rowOff>
    </xdr:to>
    <xdr:pic>
      <xdr:nvPicPr>
        <xdr:cNvPr id="61" name="Immagine 9">
          <a:extLst>
            <a:ext uri="{FF2B5EF4-FFF2-40B4-BE49-F238E27FC236}">
              <a16:creationId xmlns:a16="http://schemas.microsoft.com/office/drawing/2014/main" id="{37F070EB-AE4A-4849-9BB9-E6BA141ADF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900" y="31330900"/>
          <a:ext cx="1036341" cy="144000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64</xdr:row>
      <xdr:rowOff>247650</xdr:rowOff>
    </xdr:from>
    <xdr:to>
      <xdr:col>1</xdr:col>
      <xdr:colOff>1288587</xdr:colOff>
      <xdr:row>64</xdr:row>
      <xdr:rowOff>1171575</xdr:rowOff>
    </xdr:to>
    <xdr:pic>
      <xdr:nvPicPr>
        <xdr:cNvPr id="62" name="Immagine 11">
          <a:extLst>
            <a:ext uri="{FF2B5EF4-FFF2-40B4-BE49-F238E27FC236}">
              <a16:creationId xmlns:a16="http://schemas.microsoft.com/office/drawing/2014/main" id="{BBA1B29B-9ECC-344E-82CC-DC9B1A5C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4000" contrast="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4350" y="31578550"/>
          <a:ext cx="1079037" cy="9239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68</xdr:row>
      <xdr:rowOff>19051</xdr:rowOff>
    </xdr:from>
    <xdr:to>
      <xdr:col>0</xdr:col>
      <xdr:colOff>1295400</xdr:colOff>
      <xdr:row>68</xdr:row>
      <xdr:rowOff>1459051</xdr:rowOff>
    </xdr:to>
    <xdr:pic>
      <xdr:nvPicPr>
        <xdr:cNvPr id="63" name="Immagine 134">
          <a:extLst>
            <a:ext uri="{FF2B5EF4-FFF2-40B4-BE49-F238E27FC236}">
              <a16:creationId xmlns:a16="http://schemas.microsoft.com/office/drawing/2014/main" id="{D3689C80-641F-F146-B169-7DC282BD6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0500" y="33343851"/>
          <a:ext cx="1104900" cy="144000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68</xdr:row>
      <xdr:rowOff>0</xdr:rowOff>
    </xdr:from>
    <xdr:to>
      <xdr:col>1</xdr:col>
      <xdr:colOff>1164733</xdr:colOff>
      <xdr:row>68</xdr:row>
      <xdr:rowOff>1440000</xdr:rowOff>
    </xdr:to>
    <xdr:pic>
      <xdr:nvPicPr>
        <xdr:cNvPr id="64" name="Immagine 19">
          <a:extLst>
            <a:ext uri="{FF2B5EF4-FFF2-40B4-BE49-F238E27FC236}">
              <a16:creationId xmlns:a16="http://schemas.microsoft.com/office/drawing/2014/main" id="{1E1D37FA-D8B6-FE41-B974-A541C9465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0525" y="33324800"/>
          <a:ext cx="1079008" cy="1440000"/>
        </a:xfrm>
        <a:prstGeom prst="rect">
          <a:avLst/>
        </a:prstGeom>
      </xdr:spPr>
    </xdr:pic>
    <xdr:clientData/>
  </xdr:twoCellAnchor>
  <xdr:twoCellAnchor>
    <xdr:from>
      <xdr:col>0</xdr:col>
      <xdr:colOff>368300</xdr:colOff>
      <xdr:row>72</xdr:row>
      <xdr:rowOff>0</xdr:rowOff>
    </xdr:from>
    <xdr:to>
      <xdr:col>0</xdr:col>
      <xdr:colOff>1168299</xdr:colOff>
      <xdr:row>72</xdr:row>
      <xdr:rowOff>1440000</xdr:rowOff>
    </xdr:to>
    <xdr:pic>
      <xdr:nvPicPr>
        <xdr:cNvPr id="65" name="Immagine 1">
          <a:extLst>
            <a:ext uri="{FF2B5EF4-FFF2-40B4-BE49-F238E27FC236}">
              <a16:creationId xmlns:a16="http://schemas.microsoft.com/office/drawing/2014/main" id="{3A76B339-3553-D640-B4E3-05F6870A6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8300" y="35471100"/>
          <a:ext cx="799999" cy="1440000"/>
        </a:xfrm>
        <a:prstGeom prst="rect">
          <a:avLst/>
        </a:prstGeom>
      </xdr:spPr>
    </xdr:pic>
    <xdr:clientData/>
  </xdr:twoCellAnchor>
  <xdr:twoCellAnchor>
    <xdr:from>
      <xdr:col>1</xdr:col>
      <xdr:colOff>101601</xdr:colOff>
      <xdr:row>72</xdr:row>
      <xdr:rowOff>161926</xdr:rowOff>
    </xdr:from>
    <xdr:to>
      <xdr:col>1</xdr:col>
      <xdr:colOff>1130301</xdr:colOff>
      <xdr:row>72</xdr:row>
      <xdr:rowOff>1190626</xdr:rowOff>
    </xdr:to>
    <xdr:pic>
      <xdr:nvPicPr>
        <xdr:cNvPr id="66" name="Immagine 18">
          <a:extLst>
            <a:ext uri="{FF2B5EF4-FFF2-40B4-BE49-F238E27FC236}">
              <a16:creationId xmlns:a16="http://schemas.microsoft.com/office/drawing/2014/main" id="{0C7884EE-09BB-DE45-B07F-BF86AF320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401" y="35633026"/>
          <a:ext cx="1028700" cy="1028700"/>
        </a:xfrm>
        <a:prstGeom prst="rect">
          <a:avLst/>
        </a:prstGeom>
      </xdr:spPr>
    </xdr:pic>
    <xdr:clientData/>
  </xdr:twoCellAnchor>
  <xdr:twoCellAnchor>
    <xdr:from>
      <xdr:col>0</xdr:col>
      <xdr:colOff>393700</xdr:colOff>
      <xdr:row>76</xdr:row>
      <xdr:rowOff>0</xdr:rowOff>
    </xdr:from>
    <xdr:to>
      <xdr:col>0</xdr:col>
      <xdr:colOff>1373788</xdr:colOff>
      <xdr:row>76</xdr:row>
      <xdr:rowOff>1440000</xdr:rowOff>
    </xdr:to>
    <xdr:pic>
      <xdr:nvPicPr>
        <xdr:cNvPr id="67" name="Immagine 137">
          <a:extLst>
            <a:ext uri="{FF2B5EF4-FFF2-40B4-BE49-F238E27FC236}">
              <a16:creationId xmlns:a16="http://schemas.microsoft.com/office/drawing/2014/main" id="{4BB3B11C-15D1-F14E-B29E-2E7104C9C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BEBA8EAE-BF5A-486C-A8C5-ECC9F3942E4B}">
              <a14:imgProps xmlns:a14="http://schemas.microsoft.com/office/drawing/2010/main">
                <a14:imgLayer r:embed="rId39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30760" t="16070" r="31372" b="42241"/>
        <a:stretch>
          <a:fillRect/>
        </a:stretch>
      </xdr:blipFill>
      <xdr:spPr>
        <a:xfrm>
          <a:off x="393700" y="37579300"/>
          <a:ext cx="980088" cy="1440000"/>
        </a:xfrm>
        <a:prstGeom prst="rect">
          <a:avLst/>
        </a:prstGeom>
      </xdr:spPr>
    </xdr:pic>
    <xdr:clientData/>
  </xdr:twoCellAnchor>
  <xdr:twoCellAnchor>
    <xdr:from>
      <xdr:col>1</xdr:col>
      <xdr:colOff>203201</xdr:colOff>
      <xdr:row>76</xdr:row>
      <xdr:rowOff>180975</xdr:rowOff>
    </xdr:from>
    <xdr:to>
      <xdr:col>1</xdr:col>
      <xdr:colOff>1308101</xdr:colOff>
      <xdr:row>76</xdr:row>
      <xdr:rowOff>1246225</xdr:rowOff>
    </xdr:to>
    <xdr:pic>
      <xdr:nvPicPr>
        <xdr:cNvPr id="68" name="Immagine 20">
          <a:extLst>
            <a:ext uri="{FF2B5EF4-FFF2-40B4-BE49-F238E27FC236}">
              <a16:creationId xmlns:a16="http://schemas.microsoft.com/office/drawing/2014/main" id="{4C17D005-F553-AA44-8010-BA40834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1" y="37760275"/>
          <a:ext cx="1104900" cy="1065250"/>
        </a:xfrm>
        <a:prstGeom prst="rect">
          <a:avLst/>
        </a:prstGeom>
      </xdr:spPr>
    </xdr:pic>
    <xdr:clientData/>
  </xdr:twoCellAnchor>
  <xdr:twoCellAnchor>
    <xdr:from>
      <xdr:col>0</xdr:col>
      <xdr:colOff>368300</xdr:colOff>
      <xdr:row>81</xdr:row>
      <xdr:rowOff>66675</xdr:rowOff>
    </xdr:from>
    <xdr:to>
      <xdr:col>0</xdr:col>
      <xdr:colOff>1282700</xdr:colOff>
      <xdr:row>81</xdr:row>
      <xdr:rowOff>1506675</xdr:rowOff>
    </xdr:to>
    <xdr:pic>
      <xdr:nvPicPr>
        <xdr:cNvPr id="69" name="Immagine 144">
          <a:extLst>
            <a:ext uri="{FF2B5EF4-FFF2-40B4-BE49-F238E27FC236}">
              <a16:creationId xmlns:a16="http://schemas.microsoft.com/office/drawing/2014/main" id="{1AABB9AB-DA60-FE4B-8518-E3D4F6C48D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rightnessContrast bright="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8300" y="41468675"/>
          <a:ext cx="914400" cy="1440000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81</xdr:row>
      <xdr:rowOff>327025</xdr:rowOff>
    </xdr:from>
    <xdr:to>
      <xdr:col>1</xdr:col>
      <xdr:colOff>1295900</xdr:colOff>
      <xdr:row>81</xdr:row>
      <xdr:rowOff>1612900</xdr:rowOff>
    </xdr:to>
    <xdr:pic>
      <xdr:nvPicPr>
        <xdr:cNvPr id="70" name="Immagine 145">
          <a:extLst>
            <a:ext uri="{FF2B5EF4-FFF2-40B4-BE49-F238E27FC236}">
              <a16:creationId xmlns:a16="http://schemas.microsoft.com/office/drawing/2014/main" id="{3BF989BA-2DDF-BA4B-B7C7-C76F34FCE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90700" y="41729025"/>
          <a:ext cx="1080000" cy="128587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80</xdr:row>
      <xdr:rowOff>0</xdr:rowOff>
    </xdr:from>
    <xdr:to>
      <xdr:col>0</xdr:col>
      <xdr:colOff>1381126</xdr:colOff>
      <xdr:row>80</xdr:row>
      <xdr:rowOff>1440000</xdr:rowOff>
    </xdr:to>
    <xdr:pic>
      <xdr:nvPicPr>
        <xdr:cNvPr id="71" name="Immagine 138">
          <a:extLst>
            <a:ext uri="{FF2B5EF4-FFF2-40B4-BE49-F238E27FC236}">
              <a16:creationId xmlns:a16="http://schemas.microsoft.com/office/drawing/2014/main" id="{36A0A976-AB64-3842-B5CC-D1C4E21077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900" y="39649400"/>
          <a:ext cx="1038226" cy="14400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80</xdr:row>
      <xdr:rowOff>57151</xdr:rowOff>
    </xdr:from>
    <xdr:to>
      <xdr:col>1</xdr:col>
      <xdr:colOff>1193006</xdr:colOff>
      <xdr:row>80</xdr:row>
      <xdr:rowOff>1381126</xdr:rowOff>
    </xdr:to>
    <xdr:pic>
      <xdr:nvPicPr>
        <xdr:cNvPr id="72" name="Immagine 139">
          <a:extLst>
            <a:ext uri="{FF2B5EF4-FFF2-40B4-BE49-F238E27FC236}">
              <a16:creationId xmlns:a16="http://schemas.microsoft.com/office/drawing/2014/main" id="{0446F0F7-26F0-6445-9B69-4B38A2DA9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4825" y="39706551"/>
          <a:ext cx="992981" cy="1323975"/>
        </a:xfrm>
        <a:prstGeom prst="rect">
          <a:avLst/>
        </a:prstGeom>
      </xdr:spPr>
    </xdr:pic>
    <xdr:clientData/>
  </xdr:twoCellAnchor>
  <xdr:twoCellAnchor>
    <xdr:from>
      <xdr:col>1</xdr:col>
      <xdr:colOff>149225</xdr:colOff>
      <xdr:row>85</xdr:row>
      <xdr:rowOff>114299</xdr:rowOff>
    </xdr:from>
    <xdr:to>
      <xdr:col>1</xdr:col>
      <xdr:colOff>1261357</xdr:colOff>
      <xdr:row>85</xdr:row>
      <xdr:rowOff>1295400</xdr:rowOff>
    </xdr:to>
    <xdr:pic>
      <xdr:nvPicPr>
        <xdr:cNvPr id="73" name="Immagine 146">
          <a:extLst>
            <a:ext uri="{FF2B5EF4-FFF2-40B4-BE49-F238E27FC236}">
              <a16:creationId xmlns:a16="http://schemas.microsoft.com/office/drawing/2014/main" id="{B55288FD-C416-DD49-836A-99CE73E5B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24025" y="43535599"/>
          <a:ext cx="1112132" cy="1181101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88</xdr:row>
      <xdr:rowOff>98424</xdr:rowOff>
    </xdr:from>
    <xdr:to>
      <xdr:col>1</xdr:col>
      <xdr:colOff>1235075</xdr:colOff>
      <xdr:row>88</xdr:row>
      <xdr:rowOff>1274081</xdr:rowOff>
    </xdr:to>
    <xdr:pic>
      <xdr:nvPicPr>
        <xdr:cNvPr id="74" name="Immagine 148">
          <a:extLst>
            <a:ext uri="{FF2B5EF4-FFF2-40B4-BE49-F238E27FC236}">
              <a16:creationId xmlns:a16="http://schemas.microsoft.com/office/drawing/2014/main" id="{15130A1D-95CC-774A-BC9D-37CB994BA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43075" y="45450124"/>
          <a:ext cx="1066800" cy="1175657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88</xdr:row>
      <xdr:rowOff>38100</xdr:rowOff>
    </xdr:from>
    <xdr:to>
      <xdr:col>0</xdr:col>
      <xdr:colOff>1359400</xdr:colOff>
      <xdr:row>88</xdr:row>
      <xdr:rowOff>1478100</xdr:rowOff>
    </xdr:to>
    <xdr:pic>
      <xdr:nvPicPr>
        <xdr:cNvPr id="75" name="Immagine 149">
          <a:extLst>
            <a:ext uri="{FF2B5EF4-FFF2-40B4-BE49-F238E27FC236}">
              <a16:creationId xmlns:a16="http://schemas.microsoft.com/office/drawing/2014/main" id="{847D0601-ED7F-F845-BE21-5702C6329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9400" y="45389800"/>
          <a:ext cx="1080000" cy="1440000"/>
        </a:xfrm>
        <a:prstGeom prst="rect">
          <a:avLst/>
        </a:prstGeom>
      </xdr:spPr>
    </xdr:pic>
    <xdr:clientData/>
  </xdr:twoCellAnchor>
  <xdr:twoCellAnchor>
    <xdr:from>
      <xdr:col>0</xdr:col>
      <xdr:colOff>368300</xdr:colOff>
      <xdr:row>85</xdr:row>
      <xdr:rowOff>0</xdr:rowOff>
    </xdr:from>
    <xdr:to>
      <xdr:col>0</xdr:col>
      <xdr:colOff>1307022</xdr:colOff>
      <xdr:row>85</xdr:row>
      <xdr:rowOff>1440000</xdr:rowOff>
    </xdr:to>
    <xdr:pic>
      <xdr:nvPicPr>
        <xdr:cNvPr id="76" name="Immagine 3">
          <a:extLst>
            <a:ext uri="{FF2B5EF4-FFF2-40B4-BE49-F238E27FC236}">
              <a16:creationId xmlns:a16="http://schemas.microsoft.com/office/drawing/2014/main" id="{70730E8E-FE7A-5047-9DFE-085604D6C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rightnessContrast brigh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" y="43421300"/>
          <a:ext cx="938722" cy="1440000"/>
        </a:xfrm>
        <a:prstGeom prst="rect">
          <a:avLst/>
        </a:prstGeom>
      </xdr:spPr>
    </xdr:pic>
    <xdr:clientData/>
  </xdr:twoCellAnchor>
  <xdr:twoCellAnchor>
    <xdr:from>
      <xdr:col>0</xdr:col>
      <xdr:colOff>292099</xdr:colOff>
      <xdr:row>95</xdr:row>
      <xdr:rowOff>44450</xdr:rowOff>
    </xdr:from>
    <xdr:to>
      <xdr:col>0</xdr:col>
      <xdr:colOff>1054100</xdr:colOff>
      <xdr:row>95</xdr:row>
      <xdr:rowOff>1491677</xdr:rowOff>
    </xdr:to>
    <xdr:pic>
      <xdr:nvPicPr>
        <xdr:cNvPr id="77" name="Immagine 150">
          <a:extLst>
            <a:ext uri="{FF2B5EF4-FFF2-40B4-BE49-F238E27FC236}">
              <a16:creationId xmlns:a16="http://schemas.microsoft.com/office/drawing/2014/main" id="{DE022548-334C-6E44-97CA-105930AB4C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92099" y="49777650"/>
          <a:ext cx="762001" cy="1447227"/>
        </a:xfrm>
        <a:prstGeom prst="rect">
          <a:avLst/>
        </a:prstGeom>
      </xdr:spPr>
    </xdr:pic>
    <xdr:clientData/>
  </xdr:twoCellAnchor>
  <xdr:twoCellAnchor>
    <xdr:from>
      <xdr:col>1</xdr:col>
      <xdr:colOff>368299</xdr:colOff>
      <xdr:row>95</xdr:row>
      <xdr:rowOff>53975</xdr:rowOff>
    </xdr:from>
    <xdr:to>
      <xdr:col>1</xdr:col>
      <xdr:colOff>1181100</xdr:colOff>
      <xdr:row>95</xdr:row>
      <xdr:rowOff>1585816</xdr:rowOff>
    </xdr:to>
    <xdr:pic>
      <xdr:nvPicPr>
        <xdr:cNvPr id="78" name="Immagine 151">
          <a:extLst>
            <a:ext uri="{FF2B5EF4-FFF2-40B4-BE49-F238E27FC236}">
              <a16:creationId xmlns:a16="http://schemas.microsoft.com/office/drawing/2014/main" id="{6AF5AA24-B484-E646-9CD7-F747F6E984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rightnessContrast bright="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3099" y="49787175"/>
          <a:ext cx="812801" cy="1531841"/>
        </a:xfrm>
        <a:prstGeom prst="rect">
          <a:avLst/>
        </a:prstGeom>
      </xdr:spPr>
    </xdr:pic>
    <xdr:clientData/>
  </xdr:twoCellAnchor>
  <xdr:twoCellAnchor>
    <xdr:from>
      <xdr:col>1</xdr:col>
      <xdr:colOff>73025</xdr:colOff>
      <xdr:row>91</xdr:row>
      <xdr:rowOff>47625</xdr:rowOff>
    </xdr:from>
    <xdr:to>
      <xdr:col>1</xdr:col>
      <xdr:colOff>1082675</xdr:colOff>
      <xdr:row>91</xdr:row>
      <xdr:rowOff>1376112</xdr:rowOff>
    </xdr:to>
    <xdr:pic>
      <xdr:nvPicPr>
        <xdr:cNvPr id="79" name="Immagine 152">
          <a:extLst>
            <a:ext uri="{FF2B5EF4-FFF2-40B4-BE49-F238E27FC236}">
              <a16:creationId xmlns:a16="http://schemas.microsoft.com/office/drawing/2014/main" id="{EA7F7C8B-A256-3B4B-B93E-BCEFC0760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47825" y="47304325"/>
          <a:ext cx="1009650" cy="1328487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91</xdr:row>
      <xdr:rowOff>0</xdr:rowOff>
    </xdr:from>
    <xdr:to>
      <xdr:col>0</xdr:col>
      <xdr:colOff>1201574</xdr:colOff>
      <xdr:row>91</xdr:row>
      <xdr:rowOff>1440000</xdr:rowOff>
    </xdr:to>
    <xdr:pic>
      <xdr:nvPicPr>
        <xdr:cNvPr id="80" name="Immagine 153">
          <a:extLst>
            <a:ext uri="{FF2B5EF4-FFF2-40B4-BE49-F238E27FC236}">
              <a16:creationId xmlns:a16="http://schemas.microsoft.com/office/drawing/2014/main" id="{39284101-EE34-1F4A-8CB1-59410E140C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92100" y="47256700"/>
          <a:ext cx="909474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70C8-4E21-4FE1-995E-C8DF24B870CD}">
  <dimension ref="A1:V100"/>
  <sheetViews>
    <sheetView showGridLines="0" tabSelected="1" workbookViewId="0">
      <pane ySplit="14" topLeftCell="A45" activePane="bottomLeft" state="frozen"/>
      <selection activeCell="J3" sqref="J3"/>
      <selection pane="bottomLeft" activeCell="S29" sqref="S29"/>
    </sheetView>
  </sheetViews>
  <sheetFormatPr defaultColWidth="8.86328125" defaultRowHeight="14.25" x14ac:dyDescent="0.45"/>
  <cols>
    <col min="1" max="2" width="20.73046875" style="3" customWidth="1"/>
    <col min="3" max="3" width="13.3984375" style="3" customWidth="1"/>
    <col min="4" max="4" width="7.73046875" style="3" bestFit="1" customWidth="1"/>
    <col min="5" max="5" width="10.73046875" style="3" bestFit="1" customWidth="1"/>
    <col min="6" max="6" width="22.3984375" style="3" bestFit="1" customWidth="1"/>
    <col min="7" max="7" width="16.3984375" style="3" bestFit="1" customWidth="1"/>
    <col min="8" max="8" width="18.86328125" style="3" bestFit="1" customWidth="1"/>
    <col min="9" max="9" width="4.1328125" style="3" bestFit="1" customWidth="1"/>
    <col min="10" max="10" width="4.265625" style="10" bestFit="1" customWidth="1"/>
    <col min="11" max="11" width="8.3984375" style="7" bestFit="1" customWidth="1"/>
    <col min="12" max="12" width="11.73046875" style="7" bestFit="1" customWidth="1"/>
    <col min="13" max="13" width="14.1328125" style="3" bestFit="1" customWidth="1"/>
    <col min="14" max="14" width="11" style="3" bestFit="1" customWidth="1"/>
    <col min="15" max="15" width="32.3984375" style="3" bestFit="1" customWidth="1"/>
    <col min="16" max="16" width="8" style="3" bestFit="1" customWidth="1"/>
    <col min="17" max="17" width="10.86328125" style="7" bestFit="1" customWidth="1"/>
    <col min="18" max="18" width="13.265625" style="7" customWidth="1"/>
    <col min="19" max="19" width="10.86328125" style="7" bestFit="1" customWidth="1"/>
    <col min="20" max="20" width="14.3984375" style="7" customWidth="1"/>
    <col min="21" max="22" width="14.1328125" style="9" customWidth="1"/>
    <col min="23" max="16384" width="8.86328125" style="3"/>
  </cols>
  <sheetData>
    <row r="1" spans="1:22" ht="15.75" x14ac:dyDescent="0.45">
      <c r="A1" s="20" t="s">
        <v>0</v>
      </c>
      <c r="B1" s="21"/>
      <c r="C1" s="22"/>
    </row>
    <row r="2" spans="1:22" ht="15.75" x14ac:dyDescent="0.45">
      <c r="A2" s="23" t="s">
        <v>1</v>
      </c>
      <c r="B2" s="23"/>
      <c r="C2" s="23"/>
    </row>
    <row r="3" spans="1:22" ht="15.75" x14ac:dyDescent="0.45">
      <c r="A3" s="23" t="s">
        <v>0</v>
      </c>
      <c r="B3" s="23"/>
      <c r="C3" s="23"/>
    </row>
    <row r="4" spans="1:22" ht="15.75" x14ac:dyDescent="0.45">
      <c r="A4" s="23" t="s">
        <v>2</v>
      </c>
      <c r="B4" s="23"/>
      <c r="C4" s="23"/>
    </row>
    <row r="5" spans="1:22" ht="15.75" x14ac:dyDescent="0.45">
      <c r="A5" s="23" t="s">
        <v>3</v>
      </c>
      <c r="B5" s="23"/>
      <c r="C5" s="23"/>
    </row>
    <row r="6" spans="1:22" ht="15.75" x14ac:dyDescent="0.45">
      <c r="A6" s="23" t="s">
        <v>4</v>
      </c>
      <c r="B6" s="23"/>
      <c r="C6" s="23"/>
    </row>
    <row r="7" spans="1:22" ht="15.75" x14ac:dyDescent="0.45">
      <c r="A7" s="23" t="s">
        <v>5</v>
      </c>
      <c r="B7" s="23"/>
      <c r="C7" s="23"/>
    </row>
    <row r="8" spans="1:22" ht="15.75" x14ac:dyDescent="0.45">
      <c r="A8" s="23" t="s">
        <v>6</v>
      </c>
      <c r="B8" s="23"/>
      <c r="C8" s="23"/>
    </row>
    <row r="9" spans="1:22" ht="15.75" x14ac:dyDescent="0.45">
      <c r="A9" s="23" t="s">
        <v>7</v>
      </c>
      <c r="B9" s="23"/>
      <c r="C9" s="23"/>
    </row>
    <row r="10" spans="1:22" ht="15.75" x14ac:dyDescent="0.45">
      <c r="A10" s="17" t="s">
        <v>8</v>
      </c>
      <c r="B10" s="18"/>
      <c r="C10" s="19"/>
    </row>
    <row r="11" spans="1:22" ht="15.75" x14ac:dyDescent="0.45">
      <c r="A11" s="17" t="s">
        <v>9</v>
      </c>
      <c r="B11" s="18"/>
      <c r="C11" s="19"/>
    </row>
    <row r="12" spans="1:22" ht="15.75" x14ac:dyDescent="0.45">
      <c r="A12" s="17" t="s">
        <v>10</v>
      </c>
      <c r="B12" s="18"/>
      <c r="C12" s="19"/>
    </row>
    <row r="13" spans="1:22" s="1" customFormat="1" x14ac:dyDescent="0.45">
      <c r="J13" s="10"/>
      <c r="K13" s="7"/>
      <c r="L13" s="7"/>
      <c r="Q13" s="7"/>
      <c r="R13" s="7"/>
      <c r="S13" s="7"/>
      <c r="T13" s="7"/>
      <c r="U13" s="9"/>
      <c r="V13" s="9"/>
    </row>
    <row r="14" spans="1:22" x14ac:dyDescent="0.45">
      <c r="A14" s="4" t="s">
        <v>11</v>
      </c>
      <c r="B14" s="4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11" t="s">
        <v>19</v>
      </c>
      <c r="K14" s="11" t="s">
        <v>20</v>
      </c>
      <c r="L14" s="11" t="s">
        <v>21</v>
      </c>
      <c r="M14" s="6" t="s">
        <v>22</v>
      </c>
      <c r="N14" s="6" t="s">
        <v>23</v>
      </c>
      <c r="O14" s="6" t="s">
        <v>24</v>
      </c>
      <c r="P14" s="6" t="s">
        <v>25</v>
      </c>
      <c r="Q14" s="8" t="s">
        <v>26</v>
      </c>
      <c r="R14" s="8" t="s">
        <v>27</v>
      </c>
      <c r="S14" s="8" t="s">
        <v>28</v>
      </c>
      <c r="T14" s="8" t="s">
        <v>29</v>
      </c>
      <c r="U14" s="15" t="s">
        <v>30</v>
      </c>
      <c r="V14" s="15" t="s">
        <v>31</v>
      </c>
    </row>
    <row r="15" spans="1:22" ht="120" customHeight="1" x14ac:dyDescent="0.45">
      <c r="A15" s="2"/>
      <c r="B15" s="2"/>
      <c r="C15" s="2" t="s">
        <v>32</v>
      </c>
      <c r="D15" s="2" t="s">
        <v>33</v>
      </c>
      <c r="E15" s="2" t="s">
        <v>34</v>
      </c>
      <c r="F15" s="2" t="s">
        <v>35</v>
      </c>
      <c r="G15" s="2" t="s">
        <v>36</v>
      </c>
      <c r="H15" s="2" t="s">
        <v>37</v>
      </c>
      <c r="I15" s="2" t="s">
        <v>38</v>
      </c>
      <c r="J15" s="12">
        <v>2</v>
      </c>
      <c r="K15" s="14">
        <v>196</v>
      </c>
      <c r="L15" s="14">
        <f>K15*J15</f>
        <v>392</v>
      </c>
      <c r="M15" s="2" t="s">
        <v>39</v>
      </c>
      <c r="N15" s="2" t="s">
        <v>40</v>
      </c>
      <c r="O15" s="2" t="s">
        <v>41</v>
      </c>
      <c r="P15" s="2" t="s">
        <v>42</v>
      </c>
      <c r="Q15" s="13">
        <v>450</v>
      </c>
      <c r="R15" s="13">
        <f t="shared" ref="R15:R46" si="0">SUM(Q15*J15)</f>
        <v>900</v>
      </c>
      <c r="S15" s="13">
        <f t="shared" ref="S15:S46" si="1">SUM(K15*0.8775)</f>
        <v>171.98999999999998</v>
      </c>
      <c r="T15" s="13">
        <f t="shared" ref="T15:T46" si="2">SUM(S15*J15)</f>
        <v>343.97999999999996</v>
      </c>
      <c r="U15" s="16">
        <f>SUM(S15/1.12)</f>
        <v>153.56249999999997</v>
      </c>
      <c r="V15" s="16">
        <f t="shared" ref="V15:V46" si="3">SUM(U15*J15)</f>
        <v>307.12499999999994</v>
      </c>
    </row>
    <row r="16" spans="1:22" ht="15" customHeight="1" x14ac:dyDescent="0.45">
      <c r="A16" s="2"/>
      <c r="B16" s="2"/>
      <c r="C16" s="2" t="s">
        <v>32</v>
      </c>
      <c r="D16" s="2" t="s">
        <v>33</v>
      </c>
      <c r="E16" s="2" t="s">
        <v>34</v>
      </c>
      <c r="F16" s="2" t="s">
        <v>35</v>
      </c>
      <c r="G16" s="2" t="s">
        <v>36</v>
      </c>
      <c r="H16" s="2" t="s">
        <v>43</v>
      </c>
      <c r="I16" s="2" t="s">
        <v>44</v>
      </c>
      <c r="J16" s="12">
        <v>3</v>
      </c>
      <c r="K16" s="14">
        <v>196</v>
      </c>
      <c r="L16" s="14">
        <f t="shared" ref="L16:L44" si="4">K16*J16</f>
        <v>588</v>
      </c>
      <c r="M16" s="2" t="s">
        <v>45</v>
      </c>
      <c r="N16" s="2" t="s">
        <v>40</v>
      </c>
      <c r="O16" s="2" t="s">
        <v>41</v>
      </c>
      <c r="P16" s="2" t="s">
        <v>42</v>
      </c>
      <c r="Q16" s="13">
        <v>450</v>
      </c>
      <c r="R16" s="13">
        <f t="shared" si="0"/>
        <v>1350</v>
      </c>
      <c r="S16" s="13">
        <f t="shared" si="1"/>
        <v>171.98999999999998</v>
      </c>
      <c r="T16" s="13">
        <f t="shared" si="2"/>
        <v>515.96999999999991</v>
      </c>
      <c r="U16" s="16">
        <f t="shared" ref="U16:U79" si="5">SUM(S16/1.12)</f>
        <v>153.56249999999997</v>
      </c>
      <c r="V16" s="16">
        <f t="shared" si="3"/>
        <v>460.68749999999989</v>
      </c>
    </row>
    <row r="17" spans="1:22" ht="15" customHeight="1" x14ac:dyDescent="0.45">
      <c r="A17" s="2"/>
      <c r="B17" s="2"/>
      <c r="C17" s="2" t="s">
        <v>32</v>
      </c>
      <c r="D17" s="2" t="s">
        <v>33</v>
      </c>
      <c r="E17" s="2" t="s">
        <v>34</v>
      </c>
      <c r="F17" s="2" t="s">
        <v>35</v>
      </c>
      <c r="G17" s="2" t="s">
        <v>36</v>
      </c>
      <c r="H17" s="2" t="s">
        <v>46</v>
      </c>
      <c r="I17" s="2" t="s">
        <v>47</v>
      </c>
      <c r="J17" s="12">
        <v>3</v>
      </c>
      <c r="K17" s="14">
        <v>196</v>
      </c>
      <c r="L17" s="14">
        <f t="shared" si="4"/>
        <v>588</v>
      </c>
      <c r="M17" s="2" t="s">
        <v>48</v>
      </c>
      <c r="N17" s="2" t="s">
        <v>40</v>
      </c>
      <c r="O17" s="2" t="s">
        <v>41</v>
      </c>
      <c r="P17" s="2" t="s">
        <v>42</v>
      </c>
      <c r="Q17" s="13">
        <v>450</v>
      </c>
      <c r="R17" s="13">
        <f t="shared" si="0"/>
        <v>1350</v>
      </c>
      <c r="S17" s="13">
        <f t="shared" si="1"/>
        <v>171.98999999999998</v>
      </c>
      <c r="T17" s="13">
        <f t="shared" si="2"/>
        <v>515.96999999999991</v>
      </c>
      <c r="U17" s="16">
        <f t="shared" si="5"/>
        <v>153.56249999999997</v>
      </c>
      <c r="V17" s="16">
        <f t="shared" si="3"/>
        <v>460.68749999999989</v>
      </c>
    </row>
    <row r="18" spans="1:22" ht="15" customHeight="1" x14ac:dyDescent="0.45">
      <c r="A18" s="2"/>
      <c r="B18" s="2"/>
      <c r="C18" s="2" t="s">
        <v>32</v>
      </c>
      <c r="D18" s="2" t="s">
        <v>33</v>
      </c>
      <c r="E18" s="2" t="s">
        <v>34</v>
      </c>
      <c r="F18" s="2" t="s">
        <v>35</v>
      </c>
      <c r="G18" s="2" t="s">
        <v>36</v>
      </c>
      <c r="H18" s="2" t="s">
        <v>49</v>
      </c>
      <c r="I18" s="2" t="s">
        <v>50</v>
      </c>
      <c r="J18" s="12">
        <v>2</v>
      </c>
      <c r="K18" s="14">
        <v>196</v>
      </c>
      <c r="L18" s="14">
        <f t="shared" si="4"/>
        <v>392</v>
      </c>
      <c r="M18" s="2" t="s">
        <v>51</v>
      </c>
      <c r="N18" s="2" t="s">
        <v>40</v>
      </c>
      <c r="O18" s="2" t="s">
        <v>41</v>
      </c>
      <c r="P18" s="2" t="s">
        <v>42</v>
      </c>
      <c r="Q18" s="13">
        <v>450</v>
      </c>
      <c r="R18" s="13">
        <f t="shared" si="0"/>
        <v>900</v>
      </c>
      <c r="S18" s="13">
        <f t="shared" si="1"/>
        <v>171.98999999999998</v>
      </c>
      <c r="T18" s="13">
        <f t="shared" si="2"/>
        <v>343.97999999999996</v>
      </c>
      <c r="U18" s="16">
        <f t="shared" si="5"/>
        <v>153.56249999999997</v>
      </c>
      <c r="V18" s="16">
        <f t="shared" si="3"/>
        <v>307.12499999999994</v>
      </c>
    </row>
    <row r="19" spans="1:22" ht="120" customHeight="1" x14ac:dyDescent="0.45">
      <c r="A19" s="2"/>
      <c r="B19" s="2"/>
      <c r="C19" s="2" t="s">
        <v>32</v>
      </c>
      <c r="D19" s="2" t="s">
        <v>33</v>
      </c>
      <c r="E19" s="2" t="s">
        <v>34</v>
      </c>
      <c r="F19" s="2" t="s">
        <v>52</v>
      </c>
      <c r="G19" s="2" t="s">
        <v>53</v>
      </c>
      <c r="H19" s="2" t="s">
        <v>54</v>
      </c>
      <c r="I19" s="2" t="s">
        <v>38</v>
      </c>
      <c r="J19" s="12">
        <v>2</v>
      </c>
      <c r="K19" s="14">
        <v>196</v>
      </c>
      <c r="L19" s="14">
        <f t="shared" si="4"/>
        <v>392</v>
      </c>
      <c r="M19" s="2" t="s">
        <v>55</v>
      </c>
      <c r="N19" s="2" t="s">
        <v>40</v>
      </c>
      <c r="O19" s="2" t="s">
        <v>41</v>
      </c>
      <c r="P19" s="2" t="s">
        <v>42</v>
      </c>
      <c r="Q19" s="13">
        <v>450</v>
      </c>
      <c r="R19" s="13">
        <f t="shared" si="0"/>
        <v>900</v>
      </c>
      <c r="S19" s="13">
        <f t="shared" si="1"/>
        <v>171.98999999999998</v>
      </c>
      <c r="T19" s="13">
        <f t="shared" si="2"/>
        <v>343.97999999999996</v>
      </c>
      <c r="U19" s="16">
        <f t="shared" si="5"/>
        <v>153.56249999999997</v>
      </c>
      <c r="V19" s="16">
        <f t="shared" si="3"/>
        <v>307.12499999999994</v>
      </c>
    </row>
    <row r="20" spans="1:22" ht="15" customHeight="1" x14ac:dyDescent="0.45">
      <c r="A20" s="2"/>
      <c r="B20" s="2"/>
      <c r="C20" s="2" t="s">
        <v>32</v>
      </c>
      <c r="D20" s="2" t="s">
        <v>33</v>
      </c>
      <c r="E20" s="2" t="s">
        <v>34</v>
      </c>
      <c r="F20" s="2" t="s">
        <v>52</v>
      </c>
      <c r="G20" s="2" t="s">
        <v>53</v>
      </c>
      <c r="H20" s="2" t="s">
        <v>56</v>
      </c>
      <c r="I20" s="2" t="s">
        <v>44</v>
      </c>
      <c r="J20" s="12">
        <v>3</v>
      </c>
      <c r="K20" s="14">
        <v>196</v>
      </c>
      <c r="L20" s="14">
        <f t="shared" si="4"/>
        <v>588</v>
      </c>
      <c r="M20" s="2" t="s">
        <v>57</v>
      </c>
      <c r="N20" s="2" t="s">
        <v>40</v>
      </c>
      <c r="O20" s="2" t="s">
        <v>41</v>
      </c>
      <c r="P20" s="2" t="s">
        <v>42</v>
      </c>
      <c r="Q20" s="13">
        <v>450</v>
      </c>
      <c r="R20" s="13">
        <f t="shared" si="0"/>
        <v>1350</v>
      </c>
      <c r="S20" s="13">
        <f t="shared" si="1"/>
        <v>171.98999999999998</v>
      </c>
      <c r="T20" s="13">
        <f t="shared" si="2"/>
        <v>515.96999999999991</v>
      </c>
      <c r="U20" s="16">
        <f t="shared" si="5"/>
        <v>153.56249999999997</v>
      </c>
      <c r="V20" s="16">
        <f t="shared" si="3"/>
        <v>460.68749999999989</v>
      </c>
    </row>
    <row r="21" spans="1:22" ht="15" customHeight="1" x14ac:dyDescent="0.45">
      <c r="A21" s="2"/>
      <c r="B21" s="2"/>
      <c r="C21" s="2" t="s">
        <v>32</v>
      </c>
      <c r="D21" s="2" t="s">
        <v>33</v>
      </c>
      <c r="E21" s="2" t="s">
        <v>34</v>
      </c>
      <c r="F21" s="2" t="s">
        <v>52</v>
      </c>
      <c r="G21" s="2" t="s">
        <v>53</v>
      </c>
      <c r="H21" s="2" t="s">
        <v>58</v>
      </c>
      <c r="I21" s="2" t="s">
        <v>47</v>
      </c>
      <c r="J21" s="12">
        <v>3</v>
      </c>
      <c r="K21" s="14">
        <v>196</v>
      </c>
      <c r="L21" s="14">
        <f t="shared" si="4"/>
        <v>588</v>
      </c>
      <c r="M21" s="2" t="s">
        <v>59</v>
      </c>
      <c r="N21" s="2" t="s">
        <v>40</v>
      </c>
      <c r="O21" s="2" t="s">
        <v>41</v>
      </c>
      <c r="P21" s="2" t="s">
        <v>42</v>
      </c>
      <c r="Q21" s="13">
        <v>450</v>
      </c>
      <c r="R21" s="13">
        <f t="shared" si="0"/>
        <v>1350</v>
      </c>
      <c r="S21" s="13">
        <f t="shared" si="1"/>
        <v>171.98999999999998</v>
      </c>
      <c r="T21" s="13">
        <f t="shared" si="2"/>
        <v>515.96999999999991</v>
      </c>
      <c r="U21" s="16">
        <f t="shared" si="5"/>
        <v>153.56249999999997</v>
      </c>
      <c r="V21" s="16">
        <f t="shared" si="3"/>
        <v>460.68749999999989</v>
      </c>
    </row>
    <row r="22" spans="1:22" ht="15" customHeight="1" x14ac:dyDescent="0.45">
      <c r="A22" s="2"/>
      <c r="B22" s="2"/>
      <c r="C22" s="2" t="s">
        <v>32</v>
      </c>
      <c r="D22" s="2" t="s">
        <v>33</v>
      </c>
      <c r="E22" s="2" t="s">
        <v>34</v>
      </c>
      <c r="F22" s="2" t="s">
        <v>52</v>
      </c>
      <c r="G22" s="2" t="s">
        <v>53</v>
      </c>
      <c r="H22" s="2" t="s">
        <v>60</v>
      </c>
      <c r="I22" s="2" t="s">
        <v>50</v>
      </c>
      <c r="J22" s="12">
        <v>2</v>
      </c>
      <c r="K22" s="14">
        <v>196</v>
      </c>
      <c r="L22" s="14">
        <f t="shared" si="4"/>
        <v>392</v>
      </c>
      <c r="M22" s="2" t="s">
        <v>61</v>
      </c>
      <c r="N22" s="2" t="s">
        <v>40</v>
      </c>
      <c r="O22" s="2" t="s">
        <v>41</v>
      </c>
      <c r="P22" s="2" t="s">
        <v>42</v>
      </c>
      <c r="Q22" s="13">
        <v>450</v>
      </c>
      <c r="R22" s="13">
        <f t="shared" si="0"/>
        <v>900</v>
      </c>
      <c r="S22" s="13">
        <f t="shared" si="1"/>
        <v>171.98999999999998</v>
      </c>
      <c r="T22" s="13">
        <f t="shared" si="2"/>
        <v>343.97999999999996</v>
      </c>
      <c r="U22" s="16">
        <f t="shared" si="5"/>
        <v>153.56249999999997</v>
      </c>
      <c r="V22" s="16">
        <f t="shared" si="3"/>
        <v>307.12499999999994</v>
      </c>
    </row>
    <row r="23" spans="1:22" ht="120" customHeight="1" x14ac:dyDescent="0.45">
      <c r="A23" s="2"/>
      <c r="B23" s="2"/>
      <c r="C23" s="2" t="s">
        <v>32</v>
      </c>
      <c r="D23" s="2" t="s">
        <v>33</v>
      </c>
      <c r="E23" s="2" t="s">
        <v>34</v>
      </c>
      <c r="F23" s="2" t="s">
        <v>62</v>
      </c>
      <c r="G23" s="2" t="s">
        <v>63</v>
      </c>
      <c r="H23" s="2" t="s">
        <v>64</v>
      </c>
      <c r="I23" s="2" t="s">
        <v>44</v>
      </c>
      <c r="J23" s="12">
        <v>6</v>
      </c>
      <c r="K23" s="14">
        <v>196</v>
      </c>
      <c r="L23" s="14">
        <f t="shared" si="4"/>
        <v>1176</v>
      </c>
      <c r="M23" s="2" t="s">
        <v>65</v>
      </c>
      <c r="N23" s="2" t="s">
        <v>40</v>
      </c>
      <c r="O23" s="2" t="s">
        <v>41</v>
      </c>
      <c r="P23" s="2" t="s">
        <v>42</v>
      </c>
      <c r="Q23" s="13">
        <v>450</v>
      </c>
      <c r="R23" s="13">
        <f t="shared" si="0"/>
        <v>2700</v>
      </c>
      <c r="S23" s="13">
        <f t="shared" si="1"/>
        <v>171.98999999999998</v>
      </c>
      <c r="T23" s="13">
        <f t="shared" si="2"/>
        <v>1031.9399999999998</v>
      </c>
      <c r="U23" s="16">
        <f t="shared" si="5"/>
        <v>153.56249999999997</v>
      </c>
      <c r="V23" s="16">
        <f t="shared" si="3"/>
        <v>921.37499999999977</v>
      </c>
    </row>
    <row r="24" spans="1:22" ht="15" customHeight="1" x14ac:dyDescent="0.45">
      <c r="A24" s="2"/>
      <c r="B24" s="2"/>
      <c r="C24" s="2" t="s">
        <v>32</v>
      </c>
      <c r="D24" s="2" t="s">
        <v>33</v>
      </c>
      <c r="E24" s="2" t="s">
        <v>34</v>
      </c>
      <c r="F24" s="2" t="s">
        <v>62</v>
      </c>
      <c r="G24" s="2" t="s">
        <v>63</v>
      </c>
      <c r="H24" s="2" t="s">
        <v>66</v>
      </c>
      <c r="I24" s="2" t="s">
        <v>47</v>
      </c>
      <c r="J24" s="12">
        <v>4</v>
      </c>
      <c r="K24" s="14">
        <v>196</v>
      </c>
      <c r="L24" s="14">
        <f t="shared" si="4"/>
        <v>784</v>
      </c>
      <c r="M24" s="2" t="s">
        <v>67</v>
      </c>
      <c r="N24" s="2" t="s">
        <v>40</v>
      </c>
      <c r="O24" s="2" t="s">
        <v>41</v>
      </c>
      <c r="P24" s="2" t="s">
        <v>42</v>
      </c>
      <c r="Q24" s="13">
        <v>450</v>
      </c>
      <c r="R24" s="13">
        <f t="shared" si="0"/>
        <v>1800</v>
      </c>
      <c r="S24" s="13">
        <f t="shared" si="1"/>
        <v>171.98999999999998</v>
      </c>
      <c r="T24" s="13">
        <f t="shared" si="2"/>
        <v>687.95999999999992</v>
      </c>
      <c r="U24" s="16">
        <f t="shared" si="5"/>
        <v>153.56249999999997</v>
      </c>
      <c r="V24" s="16">
        <f t="shared" si="3"/>
        <v>614.24999999999989</v>
      </c>
    </row>
    <row r="25" spans="1:22" ht="15" customHeight="1" x14ac:dyDescent="0.45">
      <c r="A25" s="2"/>
      <c r="B25" s="2"/>
      <c r="C25" s="2" t="s">
        <v>32</v>
      </c>
      <c r="D25" s="2" t="s">
        <v>33</v>
      </c>
      <c r="E25" s="2" t="s">
        <v>34</v>
      </c>
      <c r="F25" s="2" t="s">
        <v>62</v>
      </c>
      <c r="G25" s="2" t="s">
        <v>63</v>
      </c>
      <c r="H25" s="2" t="s">
        <v>68</v>
      </c>
      <c r="I25" s="2" t="s">
        <v>50</v>
      </c>
      <c r="J25" s="12">
        <v>4</v>
      </c>
      <c r="K25" s="14">
        <v>196</v>
      </c>
      <c r="L25" s="14">
        <f t="shared" si="4"/>
        <v>784</v>
      </c>
      <c r="M25" s="2" t="s">
        <v>69</v>
      </c>
      <c r="N25" s="2" t="s">
        <v>40</v>
      </c>
      <c r="O25" s="2" t="s">
        <v>41</v>
      </c>
      <c r="P25" s="2" t="s">
        <v>42</v>
      </c>
      <c r="Q25" s="13">
        <v>450</v>
      </c>
      <c r="R25" s="13">
        <f t="shared" si="0"/>
        <v>1800</v>
      </c>
      <c r="S25" s="13">
        <f t="shared" si="1"/>
        <v>171.98999999999998</v>
      </c>
      <c r="T25" s="13">
        <f t="shared" si="2"/>
        <v>687.95999999999992</v>
      </c>
      <c r="U25" s="16">
        <f t="shared" si="5"/>
        <v>153.56249999999997</v>
      </c>
      <c r="V25" s="16">
        <f t="shared" si="3"/>
        <v>614.24999999999989</v>
      </c>
    </row>
    <row r="26" spans="1:22" ht="120" customHeight="1" x14ac:dyDescent="0.45">
      <c r="A26" s="2"/>
      <c r="B26" s="2"/>
      <c r="C26" s="2" t="s">
        <v>32</v>
      </c>
      <c r="D26" s="2" t="s">
        <v>33</v>
      </c>
      <c r="E26" s="2" t="s">
        <v>34</v>
      </c>
      <c r="F26" s="2" t="s">
        <v>52</v>
      </c>
      <c r="G26" s="2" t="s">
        <v>70</v>
      </c>
      <c r="H26" s="2" t="s">
        <v>71</v>
      </c>
      <c r="I26" s="2" t="s">
        <v>44</v>
      </c>
      <c r="J26" s="12">
        <v>6</v>
      </c>
      <c r="K26" s="14">
        <v>196</v>
      </c>
      <c r="L26" s="14">
        <f t="shared" si="4"/>
        <v>1176</v>
      </c>
      <c r="M26" s="2" t="s">
        <v>72</v>
      </c>
      <c r="N26" s="2" t="s">
        <v>40</v>
      </c>
      <c r="O26" s="2" t="s">
        <v>41</v>
      </c>
      <c r="P26" s="2" t="s">
        <v>42</v>
      </c>
      <c r="Q26" s="13">
        <v>450</v>
      </c>
      <c r="R26" s="13">
        <f t="shared" si="0"/>
        <v>2700</v>
      </c>
      <c r="S26" s="13">
        <f t="shared" si="1"/>
        <v>171.98999999999998</v>
      </c>
      <c r="T26" s="13">
        <f t="shared" si="2"/>
        <v>1031.9399999999998</v>
      </c>
      <c r="U26" s="16">
        <f t="shared" si="5"/>
        <v>153.56249999999997</v>
      </c>
      <c r="V26" s="16">
        <f t="shared" si="3"/>
        <v>921.37499999999977</v>
      </c>
    </row>
    <row r="27" spans="1:22" ht="15" customHeight="1" x14ac:dyDescent="0.45">
      <c r="A27" s="2"/>
      <c r="B27" s="2"/>
      <c r="C27" s="2" t="s">
        <v>32</v>
      </c>
      <c r="D27" s="2" t="s">
        <v>33</v>
      </c>
      <c r="E27" s="2" t="s">
        <v>34</v>
      </c>
      <c r="F27" s="2" t="s">
        <v>52</v>
      </c>
      <c r="G27" s="2" t="s">
        <v>70</v>
      </c>
      <c r="H27" s="2" t="s">
        <v>73</v>
      </c>
      <c r="I27" s="2" t="s">
        <v>47</v>
      </c>
      <c r="J27" s="12">
        <v>8</v>
      </c>
      <c r="K27" s="14">
        <v>196</v>
      </c>
      <c r="L27" s="14">
        <f t="shared" si="4"/>
        <v>1568</v>
      </c>
      <c r="M27" s="2" t="s">
        <v>74</v>
      </c>
      <c r="N27" s="2" t="s">
        <v>40</v>
      </c>
      <c r="O27" s="2" t="s">
        <v>41</v>
      </c>
      <c r="P27" s="2" t="s">
        <v>42</v>
      </c>
      <c r="Q27" s="13">
        <v>450</v>
      </c>
      <c r="R27" s="13">
        <f t="shared" si="0"/>
        <v>3600</v>
      </c>
      <c r="S27" s="13">
        <f t="shared" si="1"/>
        <v>171.98999999999998</v>
      </c>
      <c r="T27" s="13">
        <f t="shared" si="2"/>
        <v>1375.9199999999998</v>
      </c>
      <c r="U27" s="16">
        <f t="shared" si="5"/>
        <v>153.56249999999997</v>
      </c>
      <c r="V27" s="16">
        <f t="shared" si="3"/>
        <v>1228.4999999999998</v>
      </c>
    </row>
    <row r="28" spans="1:22" ht="15" customHeight="1" x14ac:dyDescent="0.45">
      <c r="A28" s="2"/>
      <c r="B28" s="2"/>
      <c r="C28" s="2" t="s">
        <v>32</v>
      </c>
      <c r="D28" s="2" t="s">
        <v>33</v>
      </c>
      <c r="E28" s="2" t="s">
        <v>34</v>
      </c>
      <c r="F28" s="2" t="s">
        <v>52</v>
      </c>
      <c r="G28" s="2" t="s">
        <v>70</v>
      </c>
      <c r="H28" s="2" t="s">
        <v>75</v>
      </c>
      <c r="I28" s="2" t="s">
        <v>50</v>
      </c>
      <c r="J28" s="12">
        <v>8</v>
      </c>
      <c r="K28" s="14">
        <v>196</v>
      </c>
      <c r="L28" s="14">
        <f t="shared" si="4"/>
        <v>1568</v>
      </c>
      <c r="M28" s="2" t="s">
        <v>76</v>
      </c>
      <c r="N28" s="2" t="s">
        <v>40</v>
      </c>
      <c r="O28" s="2" t="s">
        <v>41</v>
      </c>
      <c r="P28" s="2" t="s">
        <v>42</v>
      </c>
      <c r="Q28" s="13">
        <v>450</v>
      </c>
      <c r="R28" s="13">
        <f t="shared" si="0"/>
        <v>3600</v>
      </c>
      <c r="S28" s="13">
        <f t="shared" si="1"/>
        <v>171.98999999999998</v>
      </c>
      <c r="T28" s="13">
        <f t="shared" si="2"/>
        <v>1375.9199999999998</v>
      </c>
      <c r="U28" s="16">
        <f t="shared" si="5"/>
        <v>153.56249999999997</v>
      </c>
      <c r="V28" s="16">
        <f t="shared" si="3"/>
        <v>1228.4999999999998</v>
      </c>
    </row>
    <row r="29" spans="1:22" ht="15" customHeight="1" x14ac:dyDescent="0.45">
      <c r="A29" s="2"/>
      <c r="B29" s="2"/>
      <c r="C29" s="2" t="s">
        <v>32</v>
      </c>
      <c r="D29" s="2" t="s">
        <v>33</v>
      </c>
      <c r="E29" s="2" t="s">
        <v>34</v>
      </c>
      <c r="F29" s="2" t="s">
        <v>52</v>
      </c>
      <c r="G29" s="2" t="s">
        <v>70</v>
      </c>
      <c r="H29" s="2" t="s">
        <v>77</v>
      </c>
      <c r="I29" s="2" t="s">
        <v>78</v>
      </c>
      <c r="J29" s="12">
        <v>5</v>
      </c>
      <c r="K29" s="14">
        <v>196</v>
      </c>
      <c r="L29" s="14">
        <f t="shared" si="4"/>
        <v>980</v>
      </c>
      <c r="M29" s="2" t="s">
        <v>79</v>
      </c>
      <c r="N29" s="2" t="s">
        <v>40</v>
      </c>
      <c r="O29" s="2" t="s">
        <v>41</v>
      </c>
      <c r="P29" s="2" t="s">
        <v>42</v>
      </c>
      <c r="Q29" s="13">
        <v>450</v>
      </c>
      <c r="R29" s="13">
        <f t="shared" si="0"/>
        <v>2250</v>
      </c>
      <c r="S29" s="13">
        <f t="shared" si="1"/>
        <v>171.98999999999998</v>
      </c>
      <c r="T29" s="13">
        <f t="shared" si="2"/>
        <v>859.94999999999993</v>
      </c>
      <c r="U29" s="16">
        <f t="shared" si="5"/>
        <v>153.56249999999997</v>
      </c>
      <c r="V29" s="16">
        <f t="shared" si="3"/>
        <v>767.81249999999989</v>
      </c>
    </row>
    <row r="30" spans="1:22" ht="120" customHeight="1" x14ac:dyDescent="0.45">
      <c r="A30" s="2"/>
      <c r="B30" s="2"/>
      <c r="C30" s="2" t="s">
        <v>32</v>
      </c>
      <c r="D30" s="2" t="s">
        <v>33</v>
      </c>
      <c r="E30" s="2" t="s">
        <v>80</v>
      </c>
      <c r="F30" s="2" t="s">
        <v>81</v>
      </c>
      <c r="G30" s="2" t="s">
        <v>82</v>
      </c>
      <c r="H30" s="2" t="s">
        <v>83</v>
      </c>
      <c r="I30" s="2" t="s">
        <v>38</v>
      </c>
      <c r="J30" s="12">
        <v>5</v>
      </c>
      <c r="K30" s="14">
        <v>370</v>
      </c>
      <c r="L30" s="14">
        <f t="shared" si="4"/>
        <v>1850</v>
      </c>
      <c r="M30" s="2" t="s">
        <v>84</v>
      </c>
      <c r="N30" s="2" t="s">
        <v>85</v>
      </c>
      <c r="O30" s="2" t="s">
        <v>41</v>
      </c>
      <c r="P30" s="2" t="s">
        <v>42</v>
      </c>
      <c r="Q30" s="13">
        <v>850</v>
      </c>
      <c r="R30" s="13">
        <f t="shared" si="0"/>
        <v>4250</v>
      </c>
      <c r="S30" s="13">
        <f t="shared" si="1"/>
        <v>324.67499999999995</v>
      </c>
      <c r="T30" s="13">
        <f t="shared" si="2"/>
        <v>1623.3749999999998</v>
      </c>
      <c r="U30" s="16">
        <f t="shared" si="5"/>
        <v>289.88839285714278</v>
      </c>
      <c r="V30" s="16">
        <f t="shared" si="3"/>
        <v>1449.4419642857138</v>
      </c>
    </row>
    <row r="31" spans="1:22" ht="15" customHeight="1" x14ac:dyDescent="0.45">
      <c r="A31" s="2"/>
      <c r="B31" s="2"/>
      <c r="C31" s="2" t="s">
        <v>32</v>
      </c>
      <c r="D31" s="2" t="s">
        <v>33</v>
      </c>
      <c r="E31" s="2" t="s">
        <v>80</v>
      </c>
      <c r="F31" s="2" t="s">
        <v>81</v>
      </c>
      <c r="G31" s="2" t="s">
        <v>82</v>
      </c>
      <c r="H31" s="2" t="s">
        <v>86</v>
      </c>
      <c r="I31" s="2" t="s">
        <v>44</v>
      </c>
      <c r="J31" s="12">
        <v>10</v>
      </c>
      <c r="K31" s="14">
        <v>370</v>
      </c>
      <c r="L31" s="14">
        <f t="shared" si="4"/>
        <v>3700</v>
      </c>
      <c r="M31" s="2" t="s">
        <v>87</v>
      </c>
      <c r="N31" s="2" t="s">
        <v>85</v>
      </c>
      <c r="O31" s="2" t="s">
        <v>41</v>
      </c>
      <c r="P31" s="2" t="s">
        <v>42</v>
      </c>
      <c r="Q31" s="13">
        <v>850</v>
      </c>
      <c r="R31" s="13">
        <f t="shared" si="0"/>
        <v>8500</v>
      </c>
      <c r="S31" s="13">
        <f t="shared" si="1"/>
        <v>324.67499999999995</v>
      </c>
      <c r="T31" s="13">
        <f t="shared" si="2"/>
        <v>3246.7499999999995</v>
      </c>
      <c r="U31" s="16">
        <f t="shared" si="5"/>
        <v>289.88839285714278</v>
      </c>
      <c r="V31" s="16">
        <f t="shared" si="3"/>
        <v>2898.8839285714275</v>
      </c>
    </row>
    <row r="32" spans="1:22" ht="15" customHeight="1" x14ac:dyDescent="0.45">
      <c r="A32" s="2"/>
      <c r="B32" s="2"/>
      <c r="C32" s="2" t="s">
        <v>32</v>
      </c>
      <c r="D32" s="2" t="s">
        <v>33</v>
      </c>
      <c r="E32" s="2" t="s">
        <v>80</v>
      </c>
      <c r="F32" s="2" t="s">
        <v>81</v>
      </c>
      <c r="G32" s="2" t="s">
        <v>82</v>
      </c>
      <c r="H32" s="2" t="s">
        <v>88</v>
      </c>
      <c r="I32" s="2" t="s">
        <v>47</v>
      </c>
      <c r="J32" s="12">
        <v>10</v>
      </c>
      <c r="K32" s="14">
        <v>370</v>
      </c>
      <c r="L32" s="14">
        <f t="shared" si="4"/>
        <v>3700</v>
      </c>
      <c r="M32" s="2" t="s">
        <v>89</v>
      </c>
      <c r="N32" s="2" t="s">
        <v>85</v>
      </c>
      <c r="O32" s="2" t="s">
        <v>41</v>
      </c>
      <c r="P32" s="2" t="s">
        <v>42</v>
      </c>
      <c r="Q32" s="13">
        <v>850</v>
      </c>
      <c r="R32" s="13">
        <f t="shared" si="0"/>
        <v>8500</v>
      </c>
      <c r="S32" s="13">
        <f t="shared" si="1"/>
        <v>324.67499999999995</v>
      </c>
      <c r="T32" s="13">
        <f t="shared" si="2"/>
        <v>3246.7499999999995</v>
      </c>
      <c r="U32" s="16">
        <f t="shared" si="5"/>
        <v>289.88839285714278</v>
      </c>
      <c r="V32" s="16">
        <f t="shared" si="3"/>
        <v>2898.8839285714275</v>
      </c>
    </row>
    <row r="33" spans="1:22" ht="15" customHeight="1" x14ac:dyDescent="0.45">
      <c r="A33" s="2"/>
      <c r="B33" s="2"/>
      <c r="C33" s="2" t="s">
        <v>32</v>
      </c>
      <c r="D33" s="2" t="s">
        <v>33</v>
      </c>
      <c r="E33" s="2" t="s">
        <v>80</v>
      </c>
      <c r="F33" s="2" t="s">
        <v>81</v>
      </c>
      <c r="G33" s="2" t="s">
        <v>82</v>
      </c>
      <c r="H33" s="2" t="s">
        <v>90</v>
      </c>
      <c r="I33" s="2" t="s">
        <v>50</v>
      </c>
      <c r="J33" s="12">
        <v>5</v>
      </c>
      <c r="K33" s="14">
        <v>370</v>
      </c>
      <c r="L33" s="14">
        <f t="shared" si="4"/>
        <v>1850</v>
      </c>
      <c r="M33" s="2" t="s">
        <v>91</v>
      </c>
      <c r="N33" s="2" t="s">
        <v>85</v>
      </c>
      <c r="O33" s="2" t="s">
        <v>41</v>
      </c>
      <c r="P33" s="2" t="s">
        <v>42</v>
      </c>
      <c r="Q33" s="13">
        <v>850</v>
      </c>
      <c r="R33" s="13">
        <f t="shared" si="0"/>
        <v>4250</v>
      </c>
      <c r="S33" s="13">
        <f t="shared" si="1"/>
        <v>324.67499999999995</v>
      </c>
      <c r="T33" s="13">
        <f t="shared" si="2"/>
        <v>1623.3749999999998</v>
      </c>
      <c r="U33" s="16">
        <f t="shared" si="5"/>
        <v>289.88839285714278</v>
      </c>
      <c r="V33" s="16">
        <f t="shared" si="3"/>
        <v>1449.4419642857138</v>
      </c>
    </row>
    <row r="34" spans="1:22" ht="120" customHeight="1" x14ac:dyDescent="0.45">
      <c r="B34" s="2"/>
      <c r="C34" s="2" t="s">
        <v>32</v>
      </c>
      <c r="D34" s="2" t="s">
        <v>33</v>
      </c>
      <c r="E34" s="2" t="s">
        <v>80</v>
      </c>
      <c r="F34" s="2" t="s">
        <v>92</v>
      </c>
      <c r="G34" s="2" t="s">
        <v>93</v>
      </c>
      <c r="H34" s="2" t="s">
        <v>94</v>
      </c>
      <c r="I34" s="2" t="s">
        <v>38</v>
      </c>
      <c r="J34" s="12">
        <v>4</v>
      </c>
      <c r="K34" s="14">
        <v>370</v>
      </c>
      <c r="L34" s="14">
        <f t="shared" si="4"/>
        <v>1480</v>
      </c>
      <c r="M34" s="2" t="s">
        <v>95</v>
      </c>
      <c r="N34" s="2" t="s">
        <v>85</v>
      </c>
      <c r="O34" s="2" t="s">
        <v>41</v>
      </c>
      <c r="P34" s="2" t="s">
        <v>42</v>
      </c>
      <c r="Q34" s="13">
        <v>850</v>
      </c>
      <c r="R34" s="13">
        <f t="shared" si="0"/>
        <v>3400</v>
      </c>
      <c r="S34" s="13">
        <f t="shared" si="1"/>
        <v>324.67499999999995</v>
      </c>
      <c r="T34" s="13">
        <f t="shared" si="2"/>
        <v>1298.6999999999998</v>
      </c>
      <c r="U34" s="16">
        <f t="shared" si="5"/>
        <v>289.88839285714278</v>
      </c>
      <c r="V34" s="16">
        <f t="shared" si="3"/>
        <v>1159.5535714285711</v>
      </c>
    </row>
    <row r="35" spans="1:22" ht="15" customHeight="1" x14ac:dyDescent="0.45">
      <c r="A35" s="2"/>
      <c r="B35" s="2"/>
      <c r="C35" s="2" t="s">
        <v>32</v>
      </c>
      <c r="D35" s="2" t="s">
        <v>33</v>
      </c>
      <c r="E35" s="2" t="s">
        <v>80</v>
      </c>
      <c r="F35" s="2" t="s">
        <v>92</v>
      </c>
      <c r="G35" s="2" t="s">
        <v>93</v>
      </c>
      <c r="H35" s="2" t="s">
        <v>96</v>
      </c>
      <c r="I35" s="2" t="s">
        <v>47</v>
      </c>
      <c r="J35" s="12">
        <v>1</v>
      </c>
      <c r="K35" s="14">
        <v>370</v>
      </c>
      <c r="L35" s="14">
        <f t="shared" si="4"/>
        <v>370</v>
      </c>
      <c r="M35" s="2" t="s">
        <v>97</v>
      </c>
      <c r="N35" s="2" t="s">
        <v>85</v>
      </c>
      <c r="O35" s="2" t="s">
        <v>41</v>
      </c>
      <c r="P35" s="2" t="s">
        <v>42</v>
      </c>
      <c r="Q35" s="13">
        <v>850</v>
      </c>
      <c r="R35" s="13">
        <f t="shared" si="0"/>
        <v>850</v>
      </c>
      <c r="S35" s="13">
        <f t="shared" si="1"/>
        <v>324.67499999999995</v>
      </c>
      <c r="T35" s="13">
        <f t="shared" si="2"/>
        <v>324.67499999999995</v>
      </c>
      <c r="U35" s="16">
        <f t="shared" si="5"/>
        <v>289.88839285714278</v>
      </c>
      <c r="V35" s="16">
        <f t="shared" si="3"/>
        <v>289.88839285714278</v>
      </c>
    </row>
    <row r="36" spans="1:22" ht="15" customHeight="1" x14ac:dyDescent="0.45">
      <c r="A36" s="2"/>
      <c r="B36" s="2"/>
      <c r="C36" s="2" t="s">
        <v>32</v>
      </c>
      <c r="D36" s="2" t="s">
        <v>33</v>
      </c>
      <c r="E36" s="2" t="s">
        <v>80</v>
      </c>
      <c r="F36" s="2" t="s">
        <v>92</v>
      </c>
      <c r="G36" s="2" t="s">
        <v>93</v>
      </c>
      <c r="H36" s="2" t="s">
        <v>98</v>
      </c>
      <c r="I36" s="2" t="s">
        <v>50</v>
      </c>
      <c r="J36" s="12">
        <v>2</v>
      </c>
      <c r="K36" s="14">
        <v>370</v>
      </c>
      <c r="L36" s="14">
        <f t="shared" si="4"/>
        <v>740</v>
      </c>
      <c r="M36" s="2" t="s">
        <v>99</v>
      </c>
      <c r="N36" s="2" t="s">
        <v>85</v>
      </c>
      <c r="O36" s="2" t="s">
        <v>41</v>
      </c>
      <c r="P36" s="2" t="s">
        <v>42</v>
      </c>
      <c r="Q36" s="13">
        <v>850</v>
      </c>
      <c r="R36" s="13">
        <f t="shared" si="0"/>
        <v>1700</v>
      </c>
      <c r="S36" s="13">
        <f t="shared" si="1"/>
        <v>324.67499999999995</v>
      </c>
      <c r="T36" s="13">
        <f t="shared" si="2"/>
        <v>649.34999999999991</v>
      </c>
      <c r="U36" s="16">
        <f t="shared" si="5"/>
        <v>289.88839285714278</v>
      </c>
      <c r="V36" s="16">
        <f t="shared" si="3"/>
        <v>579.77678571428555</v>
      </c>
    </row>
    <row r="37" spans="1:22" ht="120" customHeight="1" x14ac:dyDescent="0.45">
      <c r="A37" s="2"/>
      <c r="B37" s="2"/>
      <c r="C37" s="2" t="s">
        <v>32</v>
      </c>
      <c r="D37" s="2" t="s">
        <v>33</v>
      </c>
      <c r="E37" s="2" t="s">
        <v>80</v>
      </c>
      <c r="F37" s="2" t="s">
        <v>100</v>
      </c>
      <c r="G37" s="2" t="s">
        <v>101</v>
      </c>
      <c r="H37" s="2" t="s">
        <v>102</v>
      </c>
      <c r="I37" s="2" t="s">
        <v>38</v>
      </c>
      <c r="J37" s="12">
        <v>1</v>
      </c>
      <c r="K37" s="14">
        <v>370</v>
      </c>
      <c r="L37" s="14">
        <f t="shared" si="4"/>
        <v>370</v>
      </c>
      <c r="M37" s="2" t="s">
        <v>103</v>
      </c>
      <c r="N37" s="2" t="s">
        <v>85</v>
      </c>
      <c r="O37" s="2" t="s">
        <v>41</v>
      </c>
      <c r="P37" s="2" t="s">
        <v>42</v>
      </c>
      <c r="Q37" s="13">
        <v>850</v>
      </c>
      <c r="R37" s="13">
        <f t="shared" si="0"/>
        <v>850</v>
      </c>
      <c r="S37" s="13">
        <f t="shared" si="1"/>
        <v>324.67499999999995</v>
      </c>
      <c r="T37" s="13">
        <f t="shared" si="2"/>
        <v>324.67499999999995</v>
      </c>
      <c r="U37" s="16">
        <f t="shared" si="5"/>
        <v>289.88839285714278</v>
      </c>
      <c r="V37" s="16">
        <f t="shared" si="3"/>
        <v>289.88839285714278</v>
      </c>
    </row>
    <row r="38" spans="1:22" ht="15" customHeight="1" x14ac:dyDescent="0.45">
      <c r="A38" s="2"/>
      <c r="B38" s="2"/>
      <c r="C38" s="2" t="s">
        <v>32</v>
      </c>
      <c r="D38" s="2" t="s">
        <v>33</v>
      </c>
      <c r="E38" s="2" t="s">
        <v>80</v>
      </c>
      <c r="F38" s="2" t="s">
        <v>100</v>
      </c>
      <c r="G38" s="2" t="s">
        <v>101</v>
      </c>
      <c r="H38" s="2" t="s">
        <v>104</v>
      </c>
      <c r="I38" s="2" t="s">
        <v>44</v>
      </c>
      <c r="J38" s="12">
        <v>4</v>
      </c>
      <c r="K38" s="14">
        <v>370</v>
      </c>
      <c r="L38" s="14">
        <f t="shared" si="4"/>
        <v>1480</v>
      </c>
      <c r="M38" s="2" t="s">
        <v>105</v>
      </c>
      <c r="N38" s="2" t="s">
        <v>85</v>
      </c>
      <c r="O38" s="2" t="s">
        <v>41</v>
      </c>
      <c r="P38" s="2" t="s">
        <v>42</v>
      </c>
      <c r="Q38" s="13">
        <v>850</v>
      </c>
      <c r="R38" s="13">
        <f t="shared" si="0"/>
        <v>3400</v>
      </c>
      <c r="S38" s="13">
        <f t="shared" si="1"/>
        <v>324.67499999999995</v>
      </c>
      <c r="T38" s="13">
        <f t="shared" si="2"/>
        <v>1298.6999999999998</v>
      </c>
      <c r="U38" s="16">
        <f t="shared" si="5"/>
        <v>289.88839285714278</v>
      </c>
      <c r="V38" s="16">
        <f t="shared" si="3"/>
        <v>1159.5535714285711</v>
      </c>
    </row>
    <row r="39" spans="1:22" ht="15" customHeight="1" x14ac:dyDescent="0.45">
      <c r="A39" s="2"/>
      <c r="B39" s="2"/>
      <c r="C39" s="2" t="s">
        <v>32</v>
      </c>
      <c r="D39" s="2" t="s">
        <v>33</v>
      </c>
      <c r="E39" s="2" t="s">
        <v>80</v>
      </c>
      <c r="F39" s="2" t="s">
        <v>100</v>
      </c>
      <c r="G39" s="2" t="s">
        <v>101</v>
      </c>
      <c r="H39" s="2" t="s">
        <v>106</v>
      </c>
      <c r="I39" s="2" t="s">
        <v>47</v>
      </c>
      <c r="J39" s="12">
        <v>4</v>
      </c>
      <c r="K39" s="14">
        <v>370</v>
      </c>
      <c r="L39" s="14">
        <f t="shared" si="4"/>
        <v>1480</v>
      </c>
      <c r="M39" s="2" t="s">
        <v>107</v>
      </c>
      <c r="N39" s="2" t="s">
        <v>85</v>
      </c>
      <c r="O39" s="2" t="s">
        <v>41</v>
      </c>
      <c r="P39" s="2" t="s">
        <v>42</v>
      </c>
      <c r="Q39" s="13">
        <v>850</v>
      </c>
      <c r="R39" s="13">
        <f t="shared" si="0"/>
        <v>3400</v>
      </c>
      <c r="S39" s="13">
        <f t="shared" si="1"/>
        <v>324.67499999999995</v>
      </c>
      <c r="T39" s="13">
        <f t="shared" si="2"/>
        <v>1298.6999999999998</v>
      </c>
      <c r="U39" s="16">
        <f t="shared" si="5"/>
        <v>289.88839285714278</v>
      </c>
      <c r="V39" s="16">
        <f t="shared" si="3"/>
        <v>1159.5535714285711</v>
      </c>
    </row>
    <row r="40" spans="1:22" ht="15" customHeight="1" x14ac:dyDescent="0.45">
      <c r="A40" s="2"/>
      <c r="B40" s="2"/>
      <c r="C40" s="2" t="s">
        <v>32</v>
      </c>
      <c r="D40" s="2" t="s">
        <v>33</v>
      </c>
      <c r="E40" s="2" t="s">
        <v>80</v>
      </c>
      <c r="F40" s="2" t="s">
        <v>100</v>
      </c>
      <c r="G40" s="2" t="s">
        <v>101</v>
      </c>
      <c r="H40" s="2" t="s">
        <v>108</v>
      </c>
      <c r="I40" s="2" t="s">
        <v>50</v>
      </c>
      <c r="J40" s="12">
        <v>2</v>
      </c>
      <c r="K40" s="14">
        <v>370</v>
      </c>
      <c r="L40" s="14">
        <f t="shared" si="4"/>
        <v>740</v>
      </c>
      <c r="M40" s="2" t="s">
        <v>109</v>
      </c>
      <c r="N40" s="2" t="s">
        <v>85</v>
      </c>
      <c r="O40" s="2" t="s">
        <v>41</v>
      </c>
      <c r="P40" s="2" t="s">
        <v>42</v>
      </c>
      <c r="Q40" s="13">
        <v>850</v>
      </c>
      <c r="R40" s="13">
        <f t="shared" si="0"/>
        <v>1700</v>
      </c>
      <c r="S40" s="13">
        <f t="shared" si="1"/>
        <v>324.67499999999995</v>
      </c>
      <c r="T40" s="13">
        <f t="shared" si="2"/>
        <v>649.34999999999991</v>
      </c>
      <c r="U40" s="16">
        <f t="shared" si="5"/>
        <v>289.88839285714278</v>
      </c>
      <c r="V40" s="16">
        <f t="shared" si="3"/>
        <v>579.77678571428555</v>
      </c>
    </row>
    <row r="41" spans="1:22" ht="120" customHeight="1" x14ac:dyDescent="0.45">
      <c r="A41" s="2"/>
      <c r="B41" s="2"/>
      <c r="C41" s="2" t="s">
        <v>32</v>
      </c>
      <c r="D41" s="2" t="s">
        <v>33</v>
      </c>
      <c r="E41" s="2" t="s">
        <v>80</v>
      </c>
      <c r="F41" s="2" t="s">
        <v>110</v>
      </c>
      <c r="G41" s="2" t="s">
        <v>111</v>
      </c>
      <c r="H41" s="2" t="s">
        <v>112</v>
      </c>
      <c r="I41" s="2" t="s">
        <v>38</v>
      </c>
      <c r="J41" s="12">
        <v>3</v>
      </c>
      <c r="K41" s="14">
        <v>326</v>
      </c>
      <c r="L41" s="14">
        <f t="shared" si="4"/>
        <v>978</v>
      </c>
      <c r="M41" s="2" t="s">
        <v>113</v>
      </c>
      <c r="N41" s="2" t="s">
        <v>85</v>
      </c>
      <c r="O41" s="2" t="s">
        <v>41</v>
      </c>
      <c r="P41" s="2" t="s">
        <v>42</v>
      </c>
      <c r="Q41" s="13">
        <v>750</v>
      </c>
      <c r="R41" s="13">
        <f t="shared" si="0"/>
        <v>2250</v>
      </c>
      <c r="S41" s="13">
        <f t="shared" si="1"/>
        <v>286.065</v>
      </c>
      <c r="T41" s="13">
        <f t="shared" si="2"/>
        <v>858.19499999999994</v>
      </c>
      <c r="U41" s="16">
        <f t="shared" si="5"/>
        <v>255.41517857142856</v>
      </c>
      <c r="V41" s="16">
        <f t="shared" si="3"/>
        <v>766.24553571428567</v>
      </c>
    </row>
    <row r="42" spans="1:22" ht="15" customHeight="1" x14ac:dyDescent="0.45">
      <c r="A42" s="2"/>
      <c r="B42" s="2"/>
      <c r="C42" s="2" t="s">
        <v>32</v>
      </c>
      <c r="D42" s="2" t="s">
        <v>33</v>
      </c>
      <c r="E42" s="2" t="s">
        <v>80</v>
      </c>
      <c r="F42" s="2" t="s">
        <v>110</v>
      </c>
      <c r="G42" s="2" t="s">
        <v>111</v>
      </c>
      <c r="H42" s="2" t="s">
        <v>114</v>
      </c>
      <c r="I42" s="2" t="s">
        <v>44</v>
      </c>
      <c r="J42" s="12">
        <v>5</v>
      </c>
      <c r="K42" s="14">
        <v>326</v>
      </c>
      <c r="L42" s="14">
        <f t="shared" si="4"/>
        <v>1630</v>
      </c>
      <c r="M42" s="2" t="s">
        <v>115</v>
      </c>
      <c r="N42" s="2" t="s">
        <v>85</v>
      </c>
      <c r="O42" s="2" t="s">
        <v>41</v>
      </c>
      <c r="P42" s="2" t="s">
        <v>42</v>
      </c>
      <c r="Q42" s="13">
        <v>750</v>
      </c>
      <c r="R42" s="13">
        <f t="shared" si="0"/>
        <v>3750</v>
      </c>
      <c r="S42" s="13">
        <f t="shared" si="1"/>
        <v>286.065</v>
      </c>
      <c r="T42" s="13">
        <f t="shared" si="2"/>
        <v>1430.325</v>
      </c>
      <c r="U42" s="16">
        <f t="shared" si="5"/>
        <v>255.41517857142856</v>
      </c>
      <c r="V42" s="16">
        <f t="shared" si="3"/>
        <v>1277.0758928571427</v>
      </c>
    </row>
    <row r="43" spans="1:22" ht="15" customHeight="1" x14ac:dyDescent="0.45">
      <c r="A43" s="2"/>
      <c r="B43" s="2"/>
      <c r="C43" s="2" t="s">
        <v>32</v>
      </c>
      <c r="D43" s="2" t="s">
        <v>33</v>
      </c>
      <c r="E43" s="2" t="s">
        <v>80</v>
      </c>
      <c r="F43" s="2" t="s">
        <v>110</v>
      </c>
      <c r="G43" s="2" t="s">
        <v>111</v>
      </c>
      <c r="H43" s="2" t="s">
        <v>116</v>
      </c>
      <c r="I43" s="2" t="s">
        <v>47</v>
      </c>
      <c r="J43" s="12">
        <v>5</v>
      </c>
      <c r="K43" s="14">
        <v>326</v>
      </c>
      <c r="L43" s="14">
        <f t="shared" si="4"/>
        <v>1630</v>
      </c>
      <c r="M43" s="2" t="s">
        <v>117</v>
      </c>
      <c r="N43" s="2" t="s">
        <v>85</v>
      </c>
      <c r="O43" s="2" t="s">
        <v>41</v>
      </c>
      <c r="P43" s="2" t="s">
        <v>42</v>
      </c>
      <c r="Q43" s="13">
        <v>750</v>
      </c>
      <c r="R43" s="13">
        <f t="shared" si="0"/>
        <v>3750</v>
      </c>
      <c r="S43" s="13">
        <f t="shared" si="1"/>
        <v>286.065</v>
      </c>
      <c r="T43" s="13">
        <f t="shared" si="2"/>
        <v>1430.325</v>
      </c>
      <c r="U43" s="16">
        <f t="shared" si="5"/>
        <v>255.41517857142856</v>
      </c>
      <c r="V43" s="16">
        <f t="shared" si="3"/>
        <v>1277.0758928571427</v>
      </c>
    </row>
    <row r="44" spans="1:22" ht="15" customHeight="1" x14ac:dyDescent="0.45">
      <c r="A44" s="2"/>
      <c r="B44" s="2"/>
      <c r="C44" s="2" t="s">
        <v>32</v>
      </c>
      <c r="D44" s="2" t="s">
        <v>33</v>
      </c>
      <c r="E44" s="2" t="s">
        <v>80</v>
      </c>
      <c r="F44" s="2" t="s">
        <v>110</v>
      </c>
      <c r="G44" s="2" t="s">
        <v>111</v>
      </c>
      <c r="H44" s="2" t="s">
        <v>118</v>
      </c>
      <c r="I44" s="2" t="s">
        <v>50</v>
      </c>
      <c r="J44" s="12">
        <v>2</v>
      </c>
      <c r="K44" s="14">
        <v>326</v>
      </c>
      <c r="L44" s="14">
        <f t="shared" si="4"/>
        <v>652</v>
      </c>
      <c r="M44" s="2" t="s">
        <v>119</v>
      </c>
      <c r="N44" s="2" t="s">
        <v>85</v>
      </c>
      <c r="O44" s="2" t="s">
        <v>41</v>
      </c>
      <c r="P44" s="2" t="s">
        <v>42</v>
      </c>
      <c r="Q44" s="13">
        <v>750</v>
      </c>
      <c r="R44" s="13">
        <f t="shared" si="0"/>
        <v>1500</v>
      </c>
      <c r="S44" s="13">
        <f t="shared" si="1"/>
        <v>286.065</v>
      </c>
      <c r="T44" s="13">
        <f t="shared" si="2"/>
        <v>572.13</v>
      </c>
      <c r="U44" s="16">
        <f t="shared" si="5"/>
        <v>255.41517857142856</v>
      </c>
      <c r="V44" s="16">
        <f t="shared" si="3"/>
        <v>510.83035714285711</v>
      </c>
    </row>
    <row r="45" spans="1:22" ht="120" customHeight="1" x14ac:dyDescent="0.45">
      <c r="A45" s="2"/>
      <c r="B45" s="2"/>
      <c r="C45" s="2" t="s">
        <v>32</v>
      </c>
      <c r="D45" s="2" t="s">
        <v>33</v>
      </c>
      <c r="E45" s="2" t="s">
        <v>120</v>
      </c>
      <c r="F45" s="2" t="s">
        <v>121</v>
      </c>
      <c r="G45" s="2" t="s">
        <v>122</v>
      </c>
      <c r="H45" s="2" t="s">
        <v>122</v>
      </c>
      <c r="I45" s="2" t="s">
        <v>123</v>
      </c>
      <c r="J45" s="12">
        <v>100</v>
      </c>
      <c r="K45" s="14">
        <v>561</v>
      </c>
      <c r="L45" s="14">
        <f>K45*J45</f>
        <v>56100</v>
      </c>
      <c r="M45" s="2" t="s">
        <v>124</v>
      </c>
      <c r="N45" s="2" t="s">
        <v>125</v>
      </c>
      <c r="O45" s="2" t="s">
        <v>126</v>
      </c>
      <c r="P45" s="2" t="s">
        <v>127</v>
      </c>
      <c r="Q45" s="13">
        <v>1290</v>
      </c>
      <c r="R45" s="13">
        <f t="shared" si="0"/>
        <v>129000</v>
      </c>
      <c r="S45" s="13">
        <f t="shared" si="1"/>
        <v>492.27749999999997</v>
      </c>
      <c r="T45" s="13">
        <f t="shared" si="2"/>
        <v>49227.75</v>
      </c>
      <c r="U45" s="16">
        <f t="shared" si="5"/>
        <v>439.53348214285705</v>
      </c>
      <c r="V45" s="16">
        <f t="shared" si="3"/>
        <v>43953.348214285703</v>
      </c>
    </row>
    <row r="46" spans="1:22" ht="120" customHeight="1" x14ac:dyDescent="0.45">
      <c r="A46" s="2"/>
      <c r="B46" s="2"/>
      <c r="C46" s="2" t="s">
        <v>32</v>
      </c>
      <c r="D46" s="2" t="s">
        <v>33</v>
      </c>
      <c r="E46" s="2" t="s">
        <v>120</v>
      </c>
      <c r="F46" s="2" t="s">
        <v>128</v>
      </c>
      <c r="G46" s="2" t="s">
        <v>129</v>
      </c>
      <c r="H46" s="2" t="s">
        <v>129</v>
      </c>
      <c r="I46" s="2" t="s">
        <v>123</v>
      </c>
      <c r="J46" s="12">
        <v>100</v>
      </c>
      <c r="K46" s="14">
        <v>595</v>
      </c>
      <c r="L46" s="14">
        <f t="shared" ref="L46:L47" si="6">K46*J46</f>
        <v>59500</v>
      </c>
      <c r="M46" s="2"/>
      <c r="N46" s="2"/>
      <c r="O46" s="2"/>
      <c r="P46" s="2" t="s">
        <v>127</v>
      </c>
      <c r="Q46" s="13">
        <v>1390</v>
      </c>
      <c r="R46" s="13">
        <f t="shared" si="0"/>
        <v>139000</v>
      </c>
      <c r="S46" s="13">
        <f t="shared" si="1"/>
        <v>522.11249999999995</v>
      </c>
      <c r="T46" s="13">
        <f t="shared" si="2"/>
        <v>52211.249999999993</v>
      </c>
      <c r="U46" s="16">
        <f t="shared" si="5"/>
        <v>466.17187499999994</v>
      </c>
      <c r="V46" s="16">
        <f t="shared" si="3"/>
        <v>46617.187499999993</v>
      </c>
    </row>
    <row r="47" spans="1:22" ht="120" customHeight="1" x14ac:dyDescent="0.45">
      <c r="A47" s="2"/>
      <c r="B47" s="2"/>
      <c r="C47" s="2" t="s">
        <v>32</v>
      </c>
      <c r="D47" s="2" t="s">
        <v>33</v>
      </c>
      <c r="E47" s="2" t="s">
        <v>120</v>
      </c>
      <c r="F47" s="2" t="s">
        <v>130</v>
      </c>
      <c r="G47" s="2" t="s">
        <v>131</v>
      </c>
      <c r="H47" s="2" t="s">
        <v>131</v>
      </c>
      <c r="I47" s="2" t="s">
        <v>123</v>
      </c>
      <c r="J47" s="12">
        <v>50</v>
      </c>
      <c r="K47" s="14">
        <v>395</v>
      </c>
      <c r="L47" s="14">
        <f t="shared" si="6"/>
        <v>19750</v>
      </c>
      <c r="M47" s="2"/>
      <c r="N47" s="2"/>
      <c r="O47" s="2"/>
      <c r="P47" s="2" t="s">
        <v>127</v>
      </c>
      <c r="Q47" s="13">
        <v>890</v>
      </c>
      <c r="R47" s="13">
        <f t="shared" ref="R47:R78" si="7">SUM(Q47*J47)</f>
        <v>44500</v>
      </c>
      <c r="S47" s="13">
        <f t="shared" ref="S47:S78" si="8">SUM(K47*0.8775)</f>
        <v>346.61249999999995</v>
      </c>
      <c r="T47" s="13">
        <f t="shared" ref="T47:T78" si="9">SUM(S47*J47)</f>
        <v>17330.624999999996</v>
      </c>
      <c r="U47" s="16">
        <f t="shared" si="5"/>
        <v>309.47544642857133</v>
      </c>
      <c r="V47" s="16">
        <f t="shared" ref="V47:V78" si="10">SUM(U47*J47)</f>
        <v>15473.772321428567</v>
      </c>
    </row>
    <row r="48" spans="1:22" ht="125.1" customHeight="1" x14ac:dyDescent="0.45">
      <c r="A48" s="2"/>
      <c r="B48" s="2"/>
      <c r="C48" s="2" t="s">
        <v>32</v>
      </c>
      <c r="D48" s="2" t="s">
        <v>132</v>
      </c>
      <c r="E48" s="2" t="s">
        <v>34</v>
      </c>
      <c r="F48" s="2" t="s">
        <v>133</v>
      </c>
      <c r="G48" s="2" t="s">
        <v>134</v>
      </c>
      <c r="H48" s="2" t="s">
        <v>135</v>
      </c>
      <c r="I48" s="2" t="s">
        <v>38</v>
      </c>
      <c r="J48" s="12">
        <v>10</v>
      </c>
      <c r="K48" s="14">
        <v>196</v>
      </c>
      <c r="L48" s="14">
        <f>K48*J48</f>
        <v>1960</v>
      </c>
      <c r="M48" s="2" t="s">
        <v>136</v>
      </c>
      <c r="N48" s="2" t="s">
        <v>40</v>
      </c>
      <c r="O48" s="2" t="s">
        <v>41</v>
      </c>
      <c r="P48" s="2" t="s">
        <v>42</v>
      </c>
      <c r="Q48" s="13">
        <v>490</v>
      </c>
      <c r="R48" s="13">
        <f t="shared" si="7"/>
        <v>4900</v>
      </c>
      <c r="S48" s="13">
        <f t="shared" si="8"/>
        <v>171.98999999999998</v>
      </c>
      <c r="T48" s="13">
        <f t="shared" si="9"/>
        <v>1719.8999999999999</v>
      </c>
      <c r="U48" s="16">
        <f t="shared" si="5"/>
        <v>153.56249999999997</v>
      </c>
      <c r="V48" s="16">
        <f t="shared" si="10"/>
        <v>1535.6249999999998</v>
      </c>
    </row>
    <row r="49" spans="1:22" ht="15.95" customHeight="1" x14ac:dyDescent="0.45">
      <c r="A49" s="2"/>
      <c r="B49" s="2"/>
      <c r="C49" s="2" t="s">
        <v>32</v>
      </c>
      <c r="D49" s="2" t="s">
        <v>132</v>
      </c>
      <c r="E49" s="2" t="s">
        <v>34</v>
      </c>
      <c r="F49" s="2" t="s">
        <v>133</v>
      </c>
      <c r="G49" s="2" t="s">
        <v>134</v>
      </c>
      <c r="H49" s="2" t="s">
        <v>137</v>
      </c>
      <c r="I49" s="2" t="s">
        <v>44</v>
      </c>
      <c r="J49" s="12">
        <v>20</v>
      </c>
      <c r="K49" s="14">
        <v>196</v>
      </c>
      <c r="L49" s="14">
        <f t="shared" ref="L49:L99" si="11">K49*J49</f>
        <v>3920</v>
      </c>
      <c r="M49" s="2" t="s">
        <v>138</v>
      </c>
      <c r="N49" s="2" t="s">
        <v>40</v>
      </c>
      <c r="O49" s="2" t="s">
        <v>41</v>
      </c>
      <c r="P49" s="2" t="s">
        <v>42</v>
      </c>
      <c r="Q49" s="13">
        <v>490</v>
      </c>
      <c r="R49" s="13">
        <f t="shared" si="7"/>
        <v>9800</v>
      </c>
      <c r="S49" s="13">
        <f t="shared" si="8"/>
        <v>171.98999999999998</v>
      </c>
      <c r="T49" s="13">
        <f t="shared" si="9"/>
        <v>3439.7999999999997</v>
      </c>
      <c r="U49" s="16">
        <f t="shared" si="5"/>
        <v>153.56249999999997</v>
      </c>
      <c r="V49" s="16">
        <f t="shared" si="10"/>
        <v>3071.2499999999995</v>
      </c>
    </row>
    <row r="50" spans="1:22" ht="15.95" customHeight="1" x14ac:dyDescent="0.45">
      <c r="A50" s="2"/>
      <c r="B50" s="2"/>
      <c r="C50" s="2" t="s">
        <v>32</v>
      </c>
      <c r="D50" s="2" t="s">
        <v>132</v>
      </c>
      <c r="E50" s="2" t="s">
        <v>34</v>
      </c>
      <c r="F50" s="2" t="s">
        <v>133</v>
      </c>
      <c r="G50" s="2" t="s">
        <v>134</v>
      </c>
      <c r="H50" s="2" t="s">
        <v>139</v>
      </c>
      <c r="I50" s="2" t="s">
        <v>47</v>
      </c>
      <c r="J50" s="12">
        <v>21</v>
      </c>
      <c r="K50" s="14">
        <v>196</v>
      </c>
      <c r="L50" s="14">
        <f t="shared" si="11"/>
        <v>4116</v>
      </c>
      <c r="M50" s="2" t="s">
        <v>140</v>
      </c>
      <c r="N50" s="2" t="s">
        <v>40</v>
      </c>
      <c r="O50" s="2" t="s">
        <v>41</v>
      </c>
      <c r="P50" s="2" t="s">
        <v>42</v>
      </c>
      <c r="Q50" s="13">
        <v>490</v>
      </c>
      <c r="R50" s="13">
        <f t="shared" si="7"/>
        <v>10290</v>
      </c>
      <c r="S50" s="13">
        <f t="shared" si="8"/>
        <v>171.98999999999998</v>
      </c>
      <c r="T50" s="13">
        <f t="shared" si="9"/>
        <v>3611.7899999999995</v>
      </c>
      <c r="U50" s="16">
        <f t="shared" si="5"/>
        <v>153.56249999999997</v>
      </c>
      <c r="V50" s="16">
        <f t="shared" si="10"/>
        <v>3224.8124999999995</v>
      </c>
    </row>
    <row r="51" spans="1:22" ht="15.95" customHeight="1" x14ac:dyDescent="0.45">
      <c r="A51" s="2"/>
      <c r="B51" s="2"/>
      <c r="C51" s="2" t="s">
        <v>32</v>
      </c>
      <c r="D51" s="2" t="s">
        <v>132</v>
      </c>
      <c r="E51" s="2" t="s">
        <v>34</v>
      </c>
      <c r="F51" s="2" t="s">
        <v>133</v>
      </c>
      <c r="G51" s="2" t="s">
        <v>134</v>
      </c>
      <c r="H51" s="2" t="s">
        <v>141</v>
      </c>
      <c r="I51" s="2" t="s">
        <v>50</v>
      </c>
      <c r="J51" s="12">
        <v>12</v>
      </c>
      <c r="K51" s="14">
        <v>196</v>
      </c>
      <c r="L51" s="14">
        <f t="shared" si="11"/>
        <v>2352</v>
      </c>
      <c r="M51" s="2" t="s">
        <v>142</v>
      </c>
      <c r="N51" s="2" t="s">
        <v>40</v>
      </c>
      <c r="O51" s="2" t="s">
        <v>41</v>
      </c>
      <c r="P51" s="2" t="s">
        <v>42</v>
      </c>
      <c r="Q51" s="13">
        <v>490</v>
      </c>
      <c r="R51" s="13">
        <f t="shared" si="7"/>
        <v>5880</v>
      </c>
      <c r="S51" s="13">
        <f t="shared" si="8"/>
        <v>171.98999999999998</v>
      </c>
      <c r="T51" s="13">
        <f t="shared" si="9"/>
        <v>2063.8799999999997</v>
      </c>
      <c r="U51" s="16">
        <f t="shared" si="5"/>
        <v>153.56249999999997</v>
      </c>
      <c r="V51" s="16">
        <f t="shared" si="10"/>
        <v>1842.7499999999995</v>
      </c>
    </row>
    <row r="52" spans="1:22" ht="15.95" customHeight="1" x14ac:dyDescent="0.45">
      <c r="A52" s="2"/>
      <c r="B52" s="2"/>
      <c r="C52" s="2" t="s">
        <v>32</v>
      </c>
      <c r="D52" s="2" t="s">
        <v>132</v>
      </c>
      <c r="E52" s="2" t="s">
        <v>34</v>
      </c>
      <c r="F52" s="2" t="s">
        <v>133</v>
      </c>
      <c r="G52" s="2" t="s">
        <v>134</v>
      </c>
      <c r="H52" s="2" t="s">
        <v>143</v>
      </c>
      <c r="I52" s="2" t="s">
        <v>78</v>
      </c>
      <c r="J52" s="12">
        <v>18</v>
      </c>
      <c r="K52" s="14">
        <v>196</v>
      </c>
      <c r="L52" s="14">
        <f t="shared" si="11"/>
        <v>3528</v>
      </c>
      <c r="M52" s="2" t="s">
        <v>144</v>
      </c>
      <c r="N52" s="2" t="s">
        <v>40</v>
      </c>
      <c r="O52" s="2" t="s">
        <v>41</v>
      </c>
      <c r="P52" s="2" t="s">
        <v>42</v>
      </c>
      <c r="Q52" s="13">
        <v>490</v>
      </c>
      <c r="R52" s="13">
        <f t="shared" si="7"/>
        <v>8820</v>
      </c>
      <c r="S52" s="13">
        <f t="shared" si="8"/>
        <v>171.98999999999998</v>
      </c>
      <c r="T52" s="13">
        <f t="shared" si="9"/>
        <v>3095.8199999999997</v>
      </c>
      <c r="U52" s="16">
        <f t="shared" si="5"/>
        <v>153.56249999999997</v>
      </c>
      <c r="V52" s="16">
        <f t="shared" si="10"/>
        <v>2764.1249999999995</v>
      </c>
    </row>
    <row r="53" spans="1:22" ht="15.95" customHeight="1" x14ac:dyDescent="0.45">
      <c r="A53" s="2"/>
      <c r="B53" s="2"/>
      <c r="C53" s="2" t="s">
        <v>32</v>
      </c>
      <c r="D53" s="2" t="s">
        <v>132</v>
      </c>
      <c r="E53" s="2" t="s">
        <v>34</v>
      </c>
      <c r="F53" s="2" t="s">
        <v>133</v>
      </c>
      <c r="G53" s="2" t="s">
        <v>134</v>
      </c>
      <c r="H53" s="2" t="s">
        <v>145</v>
      </c>
      <c r="I53" s="2" t="s">
        <v>146</v>
      </c>
      <c r="J53" s="12">
        <v>1</v>
      </c>
      <c r="K53" s="14">
        <v>196</v>
      </c>
      <c r="L53" s="14">
        <f t="shared" si="11"/>
        <v>196</v>
      </c>
      <c r="M53" s="2" t="s">
        <v>147</v>
      </c>
      <c r="N53" s="2" t="s">
        <v>40</v>
      </c>
      <c r="O53" s="2" t="s">
        <v>41</v>
      </c>
      <c r="P53" s="2" t="s">
        <v>42</v>
      </c>
      <c r="Q53" s="13">
        <v>490</v>
      </c>
      <c r="R53" s="13">
        <f t="shared" si="7"/>
        <v>490</v>
      </c>
      <c r="S53" s="13">
        <f t="shared" si="8"/>
        <v>171.98999999999998</v>
      </c>
      <c r="T53" s="13">
        <f t="shared" si="9"/>
        <v>171.98999999999998</v>
      </c>
      <c r="U53" s="16">
        <f t="shared" si="5"/>
        <v>153.56249999999997</v>
      </c>
      <c r="V53" s="16">
        <f t="shared" si="10"/>
        <v>153.56249999999997</v>
      </c>
    </row>
    <row r="54" spans="1:22" ht="113.1" customHeight="1" x14ac:dyDescent="0.45">
      <c r="A54" s="2"/>
      <c r="B54" s="2"/>
      <c r="C54" s="2" t="s">
        <v>32</v>
      </c>
      <c r="D54" s="2" t="s">
        <v>132</v>
      </c>
      <c r="E54" s="2" t="s">
        <v>34</v>
      </c>
      <c r="F54" s="2" t="s">
        <v>133</v>
      </c>
      <c r="G54" s="2" t="s">
        <v>148</v>
      </c>
      <c r="H54" s="2" t="s">
        <v>149</v>
      </c>
      <c r="I54" s="2" t="s">
        <v>38</v>
      </c>
      <c r="J54" s="12">
        <v>9</v>
      </c>
      <c r="K54" s="14">
        <v>192</v>
      </c>
      <c r="L54" s="14">
        <f t="shared" si="11"/>
        <v>1728</v>
      </c>
      <c r="M54" s="2" t="s">
        <v>150</v>
      </c>
      <c r="N54" s="2" t="s">
        <v>40</v>
      </c>
      <c r="O54" s="2" t="s">
        <v>41</v>
      </c>
      <c r="P54" s="2" t="s">
        <v>42</v>
      </c>
      <c r="Q54" s="13">
        <v>390</v>
      </c>
      <c r="R54" s="13">
        <f t="shared" si="7"/>
        <v>3510</v>
      </c>
      <c r="S54" s="13">
        <f t="shared" si="8"/>
        <v>168.48</v>
      </c>
      <c r="T54" s="13">
        <f t="shared" si="9"/>
        <v>1516.32</v>
      </c>
      <c r="U54" s="16">
        <f t="shared" si="5"/>
        <v>150.42857142857142</v>
      </c>
      <c r="V54" s="16">
        <f t="shared" si="10"/>
        <v>1353.8571428571427</v>
      </c>
    </row>
    <row r="55" spans="1:22" ht="15.95" customHeight="1" x14ac:dyDescent="0.45">
      <c r="A55" s="2"/>
      <c r="B55" s="2"/>
      <c r="C55" s="2" t="s">
        <v>32</v>
      </c>
      <c r="D55" s="2" t="s">
        <v>132</v>
      </c>
      <c r="E55" s="2" t="s">
        <v>34</v>
      </c>
      <c r="F55" s="2" t="s">
        <v>133</v>
      </c>
      <c r="G55" s="2" t="s">
        <v>148</v>
      </c>
      <c r="H55" s="2" t="s">
        <v>151</v>
      </c>
      <c r="I55" s="2" t="s">
        <v>44</v>
      </c>
      <c r="J55" s="12">
        <v>17</v>
      </c>
      <c r="K55" s="14">
        <v>192</v>
      </c>
      <c r="L55" s="14">
        <f t="shared" si="11"/>
        <v>3264</v>
      </c>
      <c r="M55" s="2" t="s">
        <v>152</v>
      </c>
      <c r="N55" s="2" t="s">
        <v>40</v>
      </c>
      <c r="O55" s="2" t="s">
        <v>41</v>
      </c>
      <c r="P55" s="2" t="s">
        <v>42</v>
      </c>
      <c r="Q55" s="13">
        <v>390</v>
      </c>
      <c r="R55" s="13">
        <f t="shared" si="7"/>
        <v>6630</v>
      </c>
      <c r="S55" s="13">
        <f t="shared" si="8"/>
        <v>168.48</v>
      </c>
      <c r="T55" s="13">
        <f t="shared" si="9"/>
        <v>2864.16</v>
      </c>
      <c r="U55" s="16">
        <f t="shared" si="5"/>
        <v>150.42857142857142</v>
      </c>
      <c r="V55" s="16">
        <f t="shared" si="10"/>
        <v>2557.2857142857142</v>
      </c>
    </row>
    <row r="56" spans="1:22" ht="15.95" customHeight="1" x14ac:dyDescent="0.45">
      <c r="A56" s="2"/>
      <c r="B56" s="2"/>
      <c r="C56" s="2" t="s">
        <v>32</v>
      </c>
      <c r="D56" s="2" t="s">
        <v>132</v>
      </c>
      <c r="E56" s="2" t="s">
        <v>34</v>
      </c>
      <c r="F56" s="2" t="s">
        <v>133</v>
      </c>
      <c r="G56" s="2" t="s">
        <v>148</v>
      </c>
      <c r="H56" s="2" t="s">
        <v>153</v>
      </c>
      <c r="I56" s="2" t="s">
        <v>47</v>
      </c>
      <c r="J56" s="12">
        <v>20</v>
      </c>
      <c r="K56" s="14">
        <v>192</v>
      </c>
      <c r="L56" s="14">
        <f t="shared" si="11"/>
        <v>3840</v>
      </c>
      <c r="M56" s="2" t="s">
        <v>154</v>
      </c>
      <c r="N56" s="2" t="s">
        <v>40</v>
      </c>
      <c r="O56" s="2" t="s">
        <v>41</v>
      </c>
      <c r="P56" s="2" t="s">
        <v>42</v>
      </c>
      <c r="Q56" s="13">
        <v>390</v>
      </c>
      <c r="R56" s="13">
        <f t="shared" si="7"/>
        <v>7800</v>
      </c>
      <c r="S56" s="13">
        <f t="shared" si="8"/>
        <v>168.48</v>
      </c>
      <c r="T56" s="13">
        <f t="shared" si="9"/>
        <v>3369.6</v>
      </c>
      <c r="U56" s="16">
        <f t="shared" si="5"/>
        <v>150.42857142857142</v>
      </c>
      <c r="V56" s="16">
        <f t="shared" si="10"/>
        <v>3008.5714285714284</v>
      </c>
    </row>
    <row r="57" spans="1:22" ht="15.95" customHeight="1" x14ac:dyDescent="0.45">
      <c r="A57" s="2"/>
      <c r="B57" s="2"/>
      <c r="C57" s="2" t="s">
        <v>32</v>
      </c>
      <c r="D57" s="2" t="s">
        <v>132</v>
      </c>
      <c r="E57" s="2" t="s">
        <v>34</v>
      </c>
      <c r="F57" s="2" t="s">
        <v>133</v>
      </c>
      <c r="G57" s="2" t="s">
        <v>148</v>
      </c>
      <c r="H57" s="2" t="s">
        <v>155</v>
      </c>
      <c r="I57" s="2" t="s">
        <v>50</v>
      </c>
      <c r="J57" s="12">
        <v>14</v>
      </c>
      <c r="K57" s="14">
        <v>192</v>
      </c>
      <c r="L57" s="14">
        <f t="shared" si="11"/>
        <v>2688</v>
      </c>
      <c r="M57" s="2" t="s">
        <v>156</v>
      </c>
      <c r="N57" s="2" t="s">
        <v>40</v>
      </c>
      <c r="O57" s="2" t="s">
        <v>41</v>
      </c>
      <c r="P57" s="2" t="s">
        <v>42</v>
      </c>
      <c r="Q57" s="13">
        <v>390</v>
      </c>
      <c r="R57" s="13">
        <f t="shared" si="7"/>
        <v>5460</v>
      </c>
      <c r="S57" s="13">
        <f t="shared" si="8"/>
        <v>168.48</v>
      </c>
      <c r="T57" s="13">
        <f t="shared" si="9"/>
        <v>2358.7199999999998</v>
      </c>
      <c r="U57" s="16">
        <f t="shared" si="5"/>
        <v>150.42857142857142</v>
      </c>
      <c r="V57" s="16">
        <f t="shared" si="10"/>
        <v>2106</v>
      </c>
    </row>
    <row r="58" spans="1:22" ht="15.95" customHeight="1" x14ac:dyDescent="0.45">
      <c r="A58" s="2"/>
      <c r="B58" s="2"/>
      <c r="C58" s="2" t="s">
        <v>32</v>
      </c>
      <c r="D58" s="2" t="s">
        <v>132</v>
      </c>
      <c r="E58" s="2" t="s">
        <v>34</v>
      </c>
      <c r="F58" s="2" t="s">
        <v>133</v>
      </c>
      <c r="G58" s="2" t="s">
        <v>148</v>
      </c>
      <c r="H58" s="2" t="s">
        <v>157</v>
      </c>
      <c r="I58" s="2" t="s">
        <v>78</v>
      </c>
      <c r="J58" s="12">
        <v>8</v>
      </c>
      <c r="K58" s="14">
        <v>192</v>
      </c>
      <c r="L58" s="14">
        <f t="shared" si="11"/>
        <v>1536</v>
      </c>
      <c r="M58" s="2" t="s">
        <v>158</v>
      </c>
      <c r="N58" s="2" t="s">
        <v>40</v>
      </c>
      <c r="O58" s="2" t="s">
        <v>41</v>
      </c>
      <c r="P58" s="2" t="s">
        <v>42</v>
      </c>
      <c r="Q58" s="13">
        <v>390</v>
      </c>
      <c r="R58" s="13">
        <f t="shared" si="7"/>
        <v>3120</v>
      </c>
      <c r="S58" s="13">
        <f t="shared" si="8"/>
        <v>168.48</v>
      </c>
      <c r="T58" s="13">
        <f t="shared" si="9"/>
        <v>1347.84</v>
      </c>
      <c r="U58" s="16">
        <f t="shared" si="5"/>
        <v>150.42857142857142</v>
      </c>
      <c r="V58" s="16">
        <f t="shared" si="10"/>
        <v>1203.4285714285713</v>
      </c>
    </row>
    <row r="59" spans="1:22" ht="116.1" customHeight="1" x14ac:dyDescent="0.45">
      <c r="A59" s="2"/>
      <c r="B59" s="2"/>
      <c r="C59" s="2" t="s">
        <v>32</v>
      </c>
      <c r="D59" s="2" t="s">
        <v>132</v>
      </c>
      <c r="E59" s="2" t="s">
        <v>34</v>
      </c>
      <c r="F59" s="2" t="s">
        <v>133</v>
      </c>
      <c r="G59" s="2" t="s">
        <v>159</v>
      </c>
      <c r="H59" s="2" t="s">
        <v>160</v>
      </c>
      <c r="I59" s="2" t="s">
        <v>38</v>
      </c>
      <c r="J59" s="12">
        <v>8</v>
      </c>
      <c r="K59" s="14">
        <v>196</v>
      </c>
      <c r="L59" s="14">
        <f t="shared" si="11"/>
        <v>1568</v>
      </c>
      <c r="M59" s="2" t="s">
        <v>161</v>
      </c>
      <c r="N59" s="2" t="s">
        <v>40</v>
      </c>
      <c r="O59" s="2" t="s">
        <v>41</v>
      </c>
      <c r="P59" s="2" t="s">
        <v>42</v>
      </c>
      <c r="Q59" s="13">
        <v>490</v>
      </c>
      <c r="R59" s="13">
        <f t="shared" si="7"/>
        <v>3920</v>
      </c>
      <c r="S59" s="13">
        <f t="shared" si="8"/>
        <v>171.98999999999998</v>
      </c>
      <c r="T59" s="13">
        <f t="shared" si="9"/>
        <v>1375.9199999999998</v>
      </c>
      <c r="U59" s="16">
        <f t="shared" si="5"/>
        <v>153.56249999999997</v>
      </c>
      <c r="V59" s="16">
        <f t="shared" si="10"/>
        <v>1228.4999999999998</v>
      </c>
    </row>
    <row r="60" spans="1:22" ht="15.95" customHeight="1" x14ac:dyDescent="0.45">
      <c r="A60" s="2"/>
      <c r="B60" s="2"/>
      <c r="C60" s="2" t="s">
        <v>32</v>
      </c>
      <c r="D60" s="2" t="s">
        <v>132</v>
      </c>
      <c r="E60" s="2" t="s">
        <v>34</v>
      </c>
      <c r="F60" s="2" t="s">
        <v>133</v>
      </c>
      <c r="G60" s="2" t="s">
        <v>159</v>
      </c>
      <c r="H60" s="2" t="s">
        <v>162</v>
      </c>
      <c r="I60" s="2" t="s">
        <v>44</v>
      </c>
      <c r="J60" s="12">
        <v>19</v>
      </c>
      <c r="K60" s="14">
        <v>196</v>
      </c>
      <c r="L60" s="14">
        <f t="shared" si="11"/>
        <v>3724</v>
      </c>
      <c r="M60" s="2" t="s">
        <v>163</v>
      </c>
      <c r="N60" s="2" t="s">
        <v>40</v>
      </c>
      <c r="O60" s="2" t="s">
        <v>41</v>
      </c>
      <c r="P60" s="2" t="s">
        <v>42</v>
      </c>
      <c r="Q60" s="13">
        <v>490</v>
      </c>
      <c r="R60" s="13">
        <f t="shared" si="7"/>
        <v>9310</v>
      </c>
      <c r="S60" s="13">
        <f t="shared" si="8"/>
        <v>171.98999999999998</v>
      </c>
      <c r="T60" s="13">
        <f t="shared" si="9"/>
        <v>3267.8099999999995</v>
      </c>
      <c r="U60" s="16">
        <f t="shared" si="5"/>
        <v>153.56249999999997</v>
      </c>
      <c r="V60" s="16">
        <f t="shared" si="10"/>
        <v>2917.6874999999995</v>
      </c>
    </row>
    <row r="61" spans="1:22" ht="15.95" customHeight="1" x14ac:dyDescent="0.45">
      <c r="A61" s="2"/>
      <c r="B61" s="2"/>
      <c r="C61" s="2" t="s">
        <v>32</v>
      </c>
      <c r="D61" s="2" t="s">
        <v>132</v>
      </c>
      <c r="E61" s="2" t="s">
        <v>34</v>
      </c>
      <c r="F61" s="2" t="s">
        <v>133</v>
      </c>
      <c r="G61" s="2" t="s">
        <v>159</v>
      </c>
      <c r="H61" s="2" t="s">
        <v>164</v>
      </c>
      <c r="I61" s="2" t="s">
        <v>47</v>
      </c>
      <c r="J61" s="12">
        <v>25</v>
      </c>
      <c r="K61" s="14">
        <v>196</v>
      </c>
      <c r="L61" s="14">
        <f t="shared" si="11"/>
        <v>4900</v>
      </c>
      <c r="M61" s="2" t="s">
        <v>165</v>
      </c>
      <c r="N61" s="2" t="s">
        <v>40</v>
      </c>
      <c r="O61" s="2" t="s">
        <v>41</v>
      </c>
      <c r="P61" s="2" t="s">
        <v>42</v>
      </c>
      <c r="Q61" s="13">
        <v>490</v>
      </c>
      <c r="R61" s="13">
        <f t="shared" si="7"/>
        <v>12250</v>
      </c>
      <c r="S61" s="13">
        <f t="shared" si="8"/>
        <v>171.98999999999998</v>
      </c>
      <c r="T61" s="13">
        <f t="shared" si="9"/>
        <v>4299.7499999999991</v>
      </c>
      <c r="U61" s="16">
        <f t="shared" si="5"/>
        <v>153.56249999999997</v>
      </c>
      <c r="V61" s="16">
        <f t="shared" si="10"/>
        <v>3839.0624999999991</v>
      </c>
    </row>
    <row r="62" spans="1:22" ht="15.95" customHeight="1" x14ac:dyDescent="0.45">
      <c r="A62" s="2"/>
      <c r="B62" s="2"/>
      <c r="C62" s="2" t="s">
        <v>32</v>
      </c>
      <c r="D62" s="2" t="s">
        <v>132</v>
      </c>
      <c r="E62" s="2" t="s">
        <v>34</v>
      </c>
      <c r="F62" s="2" t="s">
        <v>133</v>
      </c>
      <c r="G62" s="2" t="s">
        <v>159</v>
      </c>
      <c r="H62" s="2" t="s">
        <v>166</v>
      </c>
      <c r="I62" s="2" t="s">
        <v>50</v>
      </c>
      <c r="J62" s="12">
        <v>25</v>
      </c>
      <c r="K62" s="14">
        <v>196</v>
      </c>
      <c r="L62" s="14">
        <f t="shared" si="11"/>
        <v>4900</v>
      </c>
      <c r="M62" s="2" t="s">
        <v>167</v>
      </c>
      <c r="N62" s="2" t="s">
        <v>40</v>
      </c>
      <c r="O62" s="2" t="s">
        <v>41</v>
      </c>
      <c r="P62" s="2" t="s">
        <v>42</v>
      </c>
      <c r="Q62" s="13">
        <v>490</v>
      </c>
      <c r="R62" s="13">
        <f t="shared" si="7"/>
        <v>12250</v>
      </c>
      <c r="S62" s="13">
        <f t="shared" si="8"/>
        <v>171.98999999999998</v>
      </c>
      <c r="T62" s="13">
        <f t="shared" si="9"/>
        <v>4299.7499999999991</v>
      </c>
      <c r="U62" s="16">
        <f t="shared" si="5"/>
        <v>153.56249999999997</v>
      </c>
      <c r="V62" s="16">
        <f t="shared" si="10"/>
        <v>3839.0624999999991</v>
      </c>
    </row>
    <row r="63" spans="1:22" ht="15.95" customHeight="1" x14ac:dyDescent="0.45">
      <c r="A63" s="2"/>
      <c r="B63" s="2"/>
      <c r="C63" s="2" t="s">
        <v>32</v>
      </c>
      <c r="D63" s="2" t="s">
        <v>132</v>
      </c>
      <c r="E63" s="2" t="s">
        <v>34</v>
      </c>
      <c r="F63" s="2" t="s">
        <v>133</v>
      </c>
      <c r="G63" s="2" t="s">
        <v>159</v>
      </c>
      <c r="H63" s="2" t="s">
        <v>168</v>
      </c>
      <c r="I63" s="2" t="s">
        <v>78</v>
      </c>
      <c r="J63" s="12">
        <v>18</v>
      </c>
      <c r="K63" s="14">
        <v>196</v>
      </c>
      <c r="L63" s="14">
        <f t="shared" si="11"/>
        <v>3528</v>
      </c>
      <c r="M63" s="2" t="s">
        <v>169</v>
      </c>
      <c r="N63" s="2" t="s">
        <v>40</v>
      </c>
      <c r="O63" s="2" t="s">
        <v>41</v>
      </c>
      <c r="P63" s="2" t="s">
        <v>42</v>
      </c>
      <c r="Q63" s="13">
        <v>490</v>
      </c>
      <c r="R63" s="13">
        <f t="shared" si="7"/>
        <v>8820</v>
      </c>
      <c r="S63" s="13">
        <f t="shared" si="8"/>
        <v>171.98999999999998</v>
      </c>
      <c r="T63" s="13">
        <f t="shared" si="9"/>
        <v>3095.8199999999997</v>
      </c>
      <c r="U63" s="16">
        <f t="shared" si="5"/>
        <v>153.56249999999997</v>
      </c>
      <c r="V63" s="16">
        <f t="shared" si="10"/>
        <v>2764.1249999999995</v>
      </c>
    </row>
    <row r="64" spans="1:22" ht="15.95" customHeight="1" x14ac:dyDescent="0.45">
      <c r="A64" s="2"/>
      <c r="B64" s="2"/>
      <c r="C64" s="2" t="s">
        <v>32</v>
      </c>
      <c r="D64" s="2" t="s">
        <v>132</v>
      </c>
      <c r="E64" s="2" t="s">
        <v>34</v>
      </c>
      <c r="F64" s="2" t="s">
        <v>133</v>
      </c>
      <c r="G64" s="2" t="s">
        <v>159</v>
      </c>
      <c r="H64" s="2" t="s">
        <v>170</v>
      </c>
      <c r="I64" s="2" t="s">
        <v>146</v>
      </c>
      <c r="J64" s="12">
        <v>7</v>
      </c>
      <c r="K64" s="14">
        <v>196</v>
      </c>
      <c r="L64" s="14">
        <f t="shared" si="11"/>
        <v>1372</v>
      </c>
      <c r="M64" s="2" t="s">
        <v>171</v>
      </c>
      <c r="N64" s="2" t="s">
        <v>40</v>
      </c>
      <c r="O64" s="2" t="s">
        <v>41</v>
      </c>
      <c r="P64" s="2" t="s">
        <v>42</v>
      </c>
      <c r="Q64" s="13">
        <v>490</v>
      </c>
      <c r="R64" s="13">
        <f t="shared" si="7"/>
        <v>3430</v>
      </c>
      <c r="S64" s="13">
        <f t="shared" si="8"/>
        <v>171.98999999999998</v>
      </c>
      <c r="T64" s="13">
        <f t="shared" si="9"/>
        <v>1203.9299999999998</v>
      </c>
      <c r="U64" s="16">
        <f t="shared" si="5"/>
        <v>153.56249999999997</v>
      </c>
      <c r="V64" s="16">
        <f t="shared" si="10"/>
        <v>1074.9374999999998</v>
      </c>
    </row>
    <row r="65" spans="1:22" ht="108.95" customHeight="1" x14ac:dyDescent="0.45">
      <c r="A65" s="2"/>
      <c r="B65" s="2"/>
      <c r="C65" s="2" t="s">
        <v>32</v>
      </c>
      <c r="D65" s="2" t="s">
        <v>132</v>
      </c>
      <c r="E65" s="2" t="s">
        <v>34</v>
      </c>
      <c r="F65" s="2" t="s">
        <v>133</v>
      </c>
      <c r="G65" s="2" t="s">
        <v>172</v>
      </c>
      <c r="H65" s="2" t="s">
        <v>173</v>
      </c>
      <c r="I65" s="2" t="s">
        <v>44</v>
      </c>
      <c r="J65" s="12">
        <v>5</v>
      </c>
      <c r="K65" s="14">
        <v>156</v>
      </c>
      <c r="L65" s="14">
        <f t="shared" si="11"/>
        <v>780</v>
      </c>
      <c r="M65" s="2" t="s">
        <v>171</v>
      </c>
      <c r="N65" s="2" t="s">
        <v>40</v>
      </c>
      <c r="O65" s="2" t="s">
        <v>41</v>
      </c>
      <c r="P65" s="2" t="s">
        <v>42</v>
      </c>
      <c r="Q65" s="13">
        <v>390</v>
      </c>
      <c r="R65" s="13">
        <f t="shared" si="7"/>
        <v>1950</v>
      </c>
      <c r="S65" s="13">
        <f t="shared" si="8"/>
        <v>136.88999999999999</v>
      </c>
      <c r="T65" s="13">
        <f t="shared" si="9"/>
        <v>684.44999999999993</v>
      </c>
      <c r="U65" s="16">
        <f t="shared" si="5"/>
        <v>122.22321428571426</v>
      </c>
      <c r="V65" s="16">
        <f t="shared" si="10"/>
        <v>611.11607142857133</v>
      </c>
    </row>
    <row r="66" spans="1:22" ht="15.95" customHeight="1" x14ac:dyDescent="0.45">
      <c r="A66" s="2"/>
      <c r="B66" s="2"/>
      <c r="C66" s="2" t="s">
        <v>32</v>
      </c>
      <c r="D66" s="2" t="s">
        <v>132</v>
      </c>
      <c r="E66" s="2" t="s">
        <v>34</v>
      </c>
      <c r="F66" s="2" t="s">
        <v>133</v>
      </c>
      <c r="G66" s="2" t="s">
        <v>172</v>
      </c>
      <c r="H66" s="2" t="s">
        <v>174</v>
      </c>
      <c r="I66" s="2" t="s">
        <v>47</v>
      </c>
      <c r="J66" s="12">
        <v>5</v>
      </c>
      <c r="K66" s="14">
        <v>156</v>
      </c>
      <c r="L66" s="14">
        <f t="shared" si="11"/>
        <v>780</v>
      </c>
      <c r="M66" s="2" t="s">
        <v>175</v>
      </c>
      <c r="N66" s="2" t="s">
        <v>40</v>
      </c>
      <c r="O66" s="2" t="s">
        <v>41</v>
      </c>
      <c r="P66" s="2" t="s">
        <v>42</v>
      </c>
      <c r="Q66" s="13">
        <v>390</v>
      </c>
      <c r="R66" s="13">
        <f t="shared" si="7"/>
        <v>1950</v>
      </c>
      <c r="S66" s="13">
        <f t="shared" si="8"/>
        <v>136.88999999999999</v>
      </c>
      <c r="T66" s="13">
        <f t="shared" si="9"/>
        <v>684.44999999999993</v>
      </c>
      <c r="U66" s="16">
        <f t="shared" si="5"/>
        <v>122.22321428571426</v>
      </c>
      <c r="V66" s="16">
        <f t="shared" si="10"/>
        <v>611.11607142857133</v>
      </c>
    </row>
    <row r="67" spans="1:22" ht="15.95" customHeight="1" x14ac:dyDescent="0.45">
      <c r="A67" s="2"/>
      <c r="B67" s="2"/>
      <c r="C67" s="2" t="s">
        <v>32</v>
      </c>
      <c r="D67" s="2" t="s">
        <v>132</v>
      </c>
      <c r="E67" s="2" t="s">
        <v>34</v>
      </c>
      <c r="F67" s="2" t="s">
        <v>133</v>
      </c>
      <c r="G67" s="2" t="s">
        <v>172</v>
      </c>
      <c r="H67" s="2" t="s">
        <v>176</v>
      </c>
      <c r="I67" s="2" t="s">
        <v>50</v>
      </c>
      <c r="J67" s="12">
        <v>5</v>
      </c>
      <c r="K67" s="14">
        <v>156</v>
      </c>
      <c r="L67" s="14">
        <f t="shared" si="11"/>
        <v>780</v>
      </c>
      <c r="M67" s="2" t="s">
        <v>177</v>
      </c>
      <c r="N67" s="2" t="s">
        <v>40</v>
      </c>
      <c r="O67" s="2" t="s">
        <v>41</v>
      </c>
      <c r="P67" s="2" t="s">
        <v>42</v>
      </c>
      <c r="Q67" s="13">
        <v>390</v>
      </c>
      <c r="R67" s="13">
        <f t="shared" si="7"/>
        <v>1950</v>
      </c>
      <c r="S67" s="13">
        <f t="shared" si="8"/>
        <v>136.88999999999999</v>
      </c>
      <c r="T67" s="13">
        <f t="shared" si="9"/>
        <v>684.44999999999993</v>
      </c>
      <c r="U67" s="16">
        <f t="shared" si="5"/>
        <v>122.22321428571426</v>
      </c>
      <c r="V67" s="16">
        <f t="shared" si="10"/>
        <v>611.11607142857133</v>
      </c>
    </row>
    <row r="68" spans="1:22" ht="15.95" customHeight="1" x14ac:dyDescent="0.45">
      <c r="A68" s="2"/>
      <c r="B68" s="2"/>
      <c r="C68" s="2" t="s">
        <v>32</v>
      </c>
      <c r="D68" s="2" t="s">
        <v>132</v>
      </c>
      <c r="E68" s="2" t="s">
        <v>34</v>
      </c>
      <c r="F68" s="2" t="s">
        <v>133</v>
      </c>
      <c r="G68" s="2" t="s">
        <v>172</v>
      </c>
      <c r="H68" s="2" t="s">
        <v>178</v>
      </c>
      <c r="I68" s="2" t="s">
        <v>78</v>
      </c>
      <c r="J68" s="12">
        <v>3</v>
      </c>
      <c r="K68" s="14">
        <v>156</v>
      </c>
      <c r="L68" s="14">
        <f t="shared" si="11"/>
        <v>468</v>
      </c>
      <c r="M68" s="2" t="s">
        <v>179</v>
      </c>
      <c r="N68" s="2" t="s">
        <v>40</v>
      </c>
      <c r="O68" s="2" t="s">
        <v>41</v>
      </c>
      <c r="P68" s="2" t="s">
        <v>42</v>
      </c>
      <c r="Q68" s="13">
        <v>390</v>
      </c>
      <c r="R68" s="13">
        <f t="shared" si="7"/>
        <v>1170</v>
      </c>
      <c r="S68" s="13">
        <f t="shared" si="8"/>
        <v>136.88999999999999</v>
      </c>
      <c r="T68" s="13">
        <f t="shared" si="9"/>
        <v>410.66999999999996</v>
      </c>
      <c r="U68" s="16">
        <f t="shared" si="5"/>
        <v>122.22321428571426</v>
      </c>
      <c r="V68" s="16">
        <f t="shared" si="10"/>
        <v>366.66964285714278</v>
      </c>
    </row>
    <row r="69" spans="1:22" ht="120.95" customHeight="1" x14ac:dyDescent="0.45">
      <c r="A69" s="2"/>
      <c r="B69" s="2"/>
      <c r="C69" s="2" t="s">
        <v>32</v>
      </c>
      <c r="D69" s="2" t="s">
        <v>132</v>
      </c>
      <c r="E69" s="2" t="s">
        <v>80</v>
      </c>
      <c r="F69" s="2" t="s">
        <v>180</v>
      </c>
      <c r="G69" s="2" t="s">
        <v>181</v>
      </c>
      <c r="H69" s="2" t="s">
        <v>182</v>
      </c>
      <c r="I69" s="2" t="s">
        <v>44</v>
      </c>
      <c r="J69" s="12">
        <v>18</v>
      </c>
      <c r="K69" s="14">
        <v>236</v>
      </c>
      <c r="L69" s="14">
        <f t="shared" si="11"/>
        <v>4248</v>
      </c>
      <c r="M69" s="2" t="s">
        <v>183</v>
      </c>
      <c r="N69" s="2" t="s">
        <v>184</v>
      </c>
      <c r="O69" s="2" t="s">
        <v>41</v>
      </c>
      <c r="P69" s="2" t="s">
        <v>42</v>
      </c>
      <c r="Q69" s="13">
        <v>590</v>
      </c>
      <c r="R69" s="13">
        <f t="shared" si="7"/>
        <v>10620</v>
      </c>
      <c r="S69" s="13">
        <f t="shared" si="8"/>
        <v>207.08999999999997</v>
      </c>
      <c r="T69" s="13">
        <f t="shared" si="9"/>
        <v>3727.6199999999994</v>
      </c>
      <c r="U69" s="16">
        <f t="shared" si="5"/>
        <v>184.90178571428567</v>
      </c>
      <c r="V69" s="16">
        <f t="shared" si="10"/>
        <v>3328.2321428571422</v>
      </c>
    </row>
    <row r="70" spans="1:22" ht="28.5" x14ac:dyDescent="0.45">
      <c r="A70" s="2"/>
      <c r="B70" s="2"/>
      <c r="C70" s="2" t="s">
        <v>32</v>
      </c>
      <c r="D70" s="2" t="s">
        <v>132</v>
      </c>
      <c r="E70" s="2" t="s">
        <v>80</v>
      </c>
      <c r="F70" s="2" t="s">
        <v>180</v>
      </c>
      <c r="G70" s="2" t="s">
        <v>181</v>
      </c>
      <c r="H70" s="2" t="s">
        <v>185</v>
      </c>
      <c r="I70" s="2" t="s">
        <v>47</v>
      </c>
      <c r="J70" s="12">
        <v>24</v>
      </c>
      <c r="K70" s="14">
        <v>236</v>
      </c>
      <c r="L70" s="14">
        <f t="shared" si="11"/>
        <v>5664</v>
      </c>
      <c r="M70" s="2" t="s">
        <v>186</v>
      </c>
      <c r="N70" s="2" t="s">
        <v>184</v>
      </c>
      <c r="O70" s="2" t="s">
        <v>41</v>
      </c>
      <c r="P70" s="2" t="s">
        <v>42</v>
      </c>
      <c r="Q70" s="13">
        <v>590</v>
      </c>
      <c r="R70" s="13">
        <f t="shared" si="7"/>
        <v>14160</v>
      </c>
      <c r="S70" s="13">
        <f t="shared" si="8"/>
        <v>207.08999999999997</v>
      </c>
      <c r="T70" s="13">
        <f t="shared" si="9"/>
        <v>4970.16</v>
      </c>
      <c r="U70" s="16">
        <f t="shared" si="5"/>
        <v>184.90178571428567</v>
      </c>
      <c r="V70" s="16">
        <f t="shared" si="10"/>
        <v>4437.642857142856</v>
      </c>
    </row>
    <row r="71" spans="1:22" ht="28.5" x14ac:dyDescent="0.45">
      <c r="A71" s="2"/>
      <c r="B71" s="2"/>
      <c r="C71" s="2" t="s">
        <v>32</v>
      </c>
      <c r="D71" s="2" t="s">
        <v>132</v>
      </c>
      <c r="E71" s="2" t="s">
        <v>80</v>
      </c>
      <c r="F71" s="2" t="s">
        <v>180</v>
      </c>
      <c r="G71" s="2" t="s">
        <v>181</v>
      </c>
      <c r="H71" s="2" t="s">
        <v>187</v>
      </c>
      <c r="I71" s="2" t="s">
        <v>50</v>
      </c>
      <c r="J71" s="12">
        <v>18</v>
      </c>
      <c r="K71" s="14">
        <v>236</v>
      </c>
      <c r="L71" s="14">
        <f t="shared" si="11"/>
        <v>4248</v>
      </c>
      <c r="M71" s="2" t="s">
        <v>188</v>
      </c>
      <c r="N71" s="2" t="s">
        <v>184</v>
      </c>
      <c r="O71" s="2" t="s">
        <v>41</v>
      </c>
      <c r="P71" s="2" t="s">
        <v>42</v>
      </c>
      <c r="Q71" s="13">
        <v>590</v>
      </c>
      <c r="R71" s="13">
        <f t="shared" si="7"/>
        <v>10620</v>
      </c>
      <c r="S71" s="13">
        <f t="shared" si="8"/>
        <v>207.08999999999997</v>
      </c>
      <c r="T71" s="13">
        <f t="shared" si="9"/>
        <v>3727.6199999999994</v>
      </c>
      <c r="U71" s="16">
        <f t="shared" si="5"/>
        <v>184.90178571428567</v>
      </c>
      <c r="V71" s="16">
        <f t="shared" si="10"/>
        <v>3328.2321428571422</v>
      </c>
    </row>
    <row r="72" spans="1:22" ht="28.5" x14ac:dyDescent="0.45">
      <c r="A72" s="2"/>
      <c r="B72" s="2"/>
      <c r="C72" s="2" t="s">
        <v>32</v>
      </c>
      <c r="D72" s="2" t="s">
        <v>132</v>
      </c>
      <c r="E72" s="2" t="s">
        <v>80</v>
      </c>
      <c r="F72" s="2" t="s">
        <v>180</v>
      </c>
      <c r="G72" s="2" t="s">
        <v>181</v>
      </c>
      <c r="H72" s="2" t="s">
        <v>189</v>
      </c>
      <c r="I72" s="2" t="s">
        <v>78</v>
      </c>
      <c r="J72" s="12">
        <v>6</v>
      </c>
      <c r="K72" s="14">
        <v>236</v>
      </c>
      <c r="L72" s="14">
        <f t="shared" si="11"/>
        <v>1416</v>
      </c>
      <c r="M72" s="2" t="s">
        <v>190</v>
      </c>
      <c r="N72" s="2" t="s">
        <v>184</v>
      </c>
      <c r="O72" s="2" t="s">
        <v>41</v>
      </c>
      <c r="P72" s="2" t="s">
        <v>42</v>
      </c>
      <c r="Q72" s="13">
        <v>590</v>
      </c>
      <c r="R72" s="13">
        <f t="shared" si="7"/>
        <v>3540</v>
      </c>
      <c r="S72" s="13">
        <f t="shared" si="8"/>
        <v>207.08999999999997</v>
      </c>
      <c r="T72" s="13">
        <f t="shared" si="9"/>
        <v>1242.54</v>
      </c>
      <c r="U72" s="16">
        <f t="shared" si="5"/>
        <v>184.90178571428567</v>
      </c>
      <c r="V72" s="16">
        <f t="shared" si="10"/>
        <v>1109.410714285714</v>
      </c>
    </row>
    <row r="73" spans="1:22" ht="117.95" customHeight="1" x14ac:dyDescent="0.45">
      <c r="A73" s="2"/>
      <c r="B73" s="2"/>
      <c r="C73" s="2" t="s">
        <v>32</v>
      </c>
      <c r="D73" s="2" t="s">
        <v>132</v>
      </c>
      <c r="E73" s="2" t="s">
        <v>80</v>
      </c>
      <c r="F73" s="2" t="s">
        <v>180</v>
      </c>
      <c r="G73" s="2" t="s">
        <v>191</v>
      </c>
      <c r="H73" s="2" t="s">
        <v>192</v>
      </c>
      <c r="I73" s="2" t="s">
        <v>44</v>
      </c>
      <c r="J73" s="12">
        <v>7</v>
      </c>
      <c r="K73" s="14">
        <v>236</v>
      </c>
      <c r="L73" s="14">
        <f t="shared" si="11"/>
        <v>1652</v>
      </c>
      <c r="M73" s="2" t="s">
        <v>193</v>
      </c>
      <c r="N73" s="2" t="s">
        <v>184</v>
      </c>
      <c r="O73" s="2" t="s">
        <v>41</v>
      </c>
      <c r="P73" s="2" t="s">
        <v>42</v>
      </c>
      <c r="Q73" s="13">
        <v>590</v>
      </c>
      <c r="R73" s="13">
        <f t="shared" si="7"/>
        <v>4130</v>
      </c>
      <c r="S73" s="13">
        <f t="shared" si="8"/>
        <v>207.08999999999997</v>
      </c>
      <c r="T73" s="13">
        <f t="shared" si="9"/>
        <v>1449.6299999999999</v>
      </c>
      <c r="U73" s="16">
        <f t="shared" si="5"/>
        <v>184.90178571428567</v>
      </c>
      <c r="V73" s="16">
        <f t="shared" si="10"/>
        <v>1294.3124999999995</v>
      </c>
    </row>
    <row r="74" spans="1:22" ht="28.5" x14ac:dyDescent="0.45">
      <c r="A74" s="2"/>
      <c r="B74" s="2"/>
      <c r="C74" s="2" t="s">
        <v>32</v>
      </c>
      <c r="D74" s="2" t="s">
        <v>132</v>
      </c>
      <c r="E74" s="2" t="s">
        <v>80</v>
      </c>
      <c r="F74" s="2" t="s">
        <v>180</v>
      </c>
      <c r="G74" s="2" t="s">
        <v>191</v>
      </c>
      <c r="H74" s="2" t="s">
        <v>194</v>
      </c>
      <c r="I74" s="2" t="s">
        <v>47</v>
      </c>
      <c r="J74" s="12">
        <v>12</v>
      </c>
      <c r="K74" s="14">
        <v>236</v>
      </c>
      <c r="L74" s="14">
        <f t="shared" si="11"/>
        <v>2832</v>
      </c>
      <c r="M74" s="2" t="s">
        <v>195</v>
      </c>
      <c r="N74" s="2" t="s">
        <v>184</v>
      </c>
      <c r="O74" s="2" t="s">
        <v>41</v>
      </c>
      <c r="P74" s="2" t="s">
        <v>42</v>
      </c>
      <c r="Q74" s="13">
        <v>590</v>
      </c>
      <c r="R74" s="13">
        <f t="shared" si="7"/>
        <v>7080</v>
      </c>
      <c r="S74" s="13">
        <f t="shared" si="8"/>
        <v>207.08999999999997</v>
      </c>
      <c r="T74" s="13">
        <f t="shared" si="9"/>
        <v>2485.08</v>
      </c>
      <c r="U74" s="16">
        <f t="shared" si="5"/>
        <v>184.90178571428567</v>
      </c>
      <c r="V74" s="16">
        <f t="shared" si="10"/>
        <v>2218.821428571428</v>
      </c>
    </row>
    <row r="75" spans="1:22" ht="28.5" x14ac:dyDescent="0.45">
      <c r="A75" s="2"/>
      <c r="B75" s="2"/>
      <c r="C75" s="2" t="s">
        <v>32</v>
      </c>
      <c r="D75" s="2" t="s">
        <v>132</v>
      </c>
      <c r="E75" s="2" t="s">
        <v>80</v>
      </c>
      <c r="F75" s="2" t="s">
        <v>180</v>
      </c>
      <c r="G75" s="2" t="s">
        <v>191</v>
      </c>
      <c r="H75" s="2" t="s">
        <v>196</v>
      </c>
      <c r="I75" s="2" t="s">
        <v>50</v>
      </c>
      <c r="J75" s="12">
        <v>16</v>
      </c>
      <c r="K75" s="14">
        <v>236</v>
      </c>
      <c r="L75" s="14">
        <f t="shared" si="11"/>
        <v>3776</v>
      </c>
      <c r="M75" s="2" t="s">
        <v>197</v>
      </c>
      <c r="N75" s="2" t="s">
        <v>184</v>
      </c>
      <c r="O75" s="2" t="s">
        <v>41</v>
      </c>
      <c r="P75" s="2" t="s">
        <v>42</v>
      </c>
      <c r="Q75" s="13">
        <v>590</v>
      </c>
      <c r="R75" s="13">
        <f t="shared" si="7"/>
        <v>9440</v>
      </c>
      <c r="S75" s="13">
        <f t="shared" si="8"/>
        <v>207.08999999999997</v>
      </c>
      <c r="T75" s="13">
        <f t="shared" si="9"/>
        <v>3313.4399999999996</v>
      </c>
      <c r="U75" s="16">
        <f t="shared" si="5"/>
        <v>184.90178571428567</v>
      </c>
      <c r="V75" s="16">
        <f t="shared" si="10"/>
        <v>2958.4285714285706</v>
      </c>
    </row>
    <row r="76" spans="1:22" ht="28.5" x14ac:dyDescent="0.45">
      <c r="A76" s="2"/>
      <c r="B76" s="2"/>
      <c r="C76" s="2" t="s">
        <v>32</v>
      </c>
      <c r="D76" s="2" t="s">
        <v>132</v>
      </c>
      <c r="E76" s="2" t="s">
        <v>80</v>
      </c>
      <c r="F76" s="2" t="s">
        <v>180</v>
      </c>
      <c r="G76" s="2" t="s">
        <v>198</v>
      </c>
      <c r="H76" s="2" t="s">
        <v>199</v>
      </c>
      <c r="I76" s="2" t="s">
        <v>78</v>
      </c>
      <c r="J76" s="12">
        <v>2</v>
      </c>
      <c r="K76" s="14">
        <v>236</v>
      </c>
      <c r="L76" s="14">
        <f t="shared" si="11"/>
        <v>472</v>
      </c>
      <c r="M76" s="2" t="s">
        <v>197</v>
      </c>
      <c r="N76" s="2" t="s">
        <v>184</v>
      </c>
      <c r="O76" s="2" t="s">
        <v>41</v>
      </c>
      <c r="P76" s="2" t="s">
        <v>42</v>
      </c>
      <c r="Q76" s="13">
        <v>590</v>
      </c>
      <c r="R76" s="13">
        <f t="shared" si="7"/>
        <v>1180</v>
      </c>
      <c r="S76" s="13">
        <f t="shared" si="8"/>
        <v>207.08999999999997</v>
      </c>
      <c r="T76" s="13">
        <f t="shared" si="9"/>
        <v>414.17999999999995</v>
      </c>
      <c r="U76" s="16">
        <f t="shared" si="5"/>
        <v>184.90178571428567</v>
      </c>
      <c r="V76" s="16">
        <f t="shared" si="10"/>
        <v>369.80357142857133</v>
      </c>
    </row>
    <row r="77" spans="1:22" ht="114.95" customHeight="1" x14ac:dyDescent="0.45">
      <c r="A77" s="2"/>
      <c r="B77" s="2"/>
      <c r="C77" s="2" t="s">
        <v>32</v>
      </c>
      <c r="D77" s="2" t="s">
        <v>132</v>
      </c>
      <c r="E77" s="2" t="s">
        <v>80</v>
      </c>
      <c r="F77" s="2" t="s">
        <v>180</v>
      </c>
      <c r="G77" s="2" t="s">
        <v>200</v>
      </c>
      <c r="H77" s="2" t="s">
        <v>201</v>
      </c>
      <c r="I77" s="2" t="s">
        <v>44</v>
      </c>
      <c r="J77" s="12">
        <v>4</v>
      </c>
      <c r="K77" s="14">
        <v>236</v>
      </c>
      <c r="L77" s="14">
        <f t="shared" si="11"/>
        <v>944</v>
      </c>
      <c r="M77" s="2" t="s">
        <v>202</v>
      </c>
      <c r="N77" s="2" t="s">
        <v>184</v>
      </c>
      <c r="O77" s="2" t="s">
        <v>41</v>
      </c>
      <c r="P77" s="2" t="s">
        <v>42</v>
      </c>
      <c r="Q77" s="13">
        <v>590</v>
      </c>
      <c r="R77" s="13">
        <f t="shared" si="7"/>
        <v>2360</v>
      </c>
      <c r="S77" s="13">
        <f t="shared" si="8"/>
        <v>207.08999999999997</v>
      </c>
      <c r="T77" s="13">
        <f t="shared" si="9"/>
        <v>828.3599999999999</v>
      </c>
      <c r="U77" s="16">
        <f t="shared" si="5"/>
        <v>184.90178571428567</v>
      </c>
      <c r="V77" s="16">
        <f t="shared" si="10"/>
        <v>739.60714285714266</v>
      </c>
    </row>
    <row r="78" spans="1:22" ht="28.5" x14ac:dyDescent="0.45">
      <c r="A78" s="2"/>
      <c r="B78" s="2"/>
      <c r="C78" s="2" t="s">
        <v>32</v>
      </c>
      <c r="D78" s="2" t="s">
        <v>132</v>
      </c>
      <c r="E78" s="2" t="s">
        <v>80</v>
      </c>
      <c r="F78" s="2" t="s">
        <v>180</v>
      </c>
      <c r="G78" s="2" t="s">
        <v>200</v>
      </c>
      <c r="H78" s="2" t="s">
        <v>203</v>
      </c>
      <c r="I78" s="2" t="s">
        <v>47</v>
      </c>
      <c r="J78" s="12">
        <v>3</v>
      </c>
      <c r="K78" s="14">
        <v>236</v>
      </c>
      <c r="L78" s="14">
        <f t="shared" si="11"/>
        <v>708</v>
      </c>
      <c r="M78" s="2" t="s">
        <v>202</v>
      </c>
      <c r="N78" s="2" t="s">
        <v>184</v>
      </c>
      <c r="O78" s="2" t="s">
        <v>41</v>
      </c>
      <c r="P78" s="2" t="s">
        <v>42</v>
      </c>
      <c r="Q78" s="13">
        <v>590</v>
      </c>
      <c r="R78" s="13">
        <f t="shared" si="7"/>
        <v>1770</v>
      </c>
      <c r="S78" s="13">
        <f t="shared" si="8"/>
        <v>207.08999999999997</v>
      </c>
      <c r="T78" s="13">
        <f t="shared" si="9"/>
        <v>621.27</v>
      </c>
      <c r="U78" s="16">
        <f t="shared" si="5"/>
        <v>184.90178571428567</v>
      </c>
      <c r="V78" s="16">
        <f t="shared" si="10"/>
        <v>554.705357142857</v>
      </c>
    </row>
    <row r="79" spans="1:22" ht="28.5" x14ac:dyDescent="0.45">
      <c r="A79" s="2"/>
      <c r="B79" s="2"/>
      <c r="C79" s="2" t="s">
        <v>32</v>
      </c>
      <c r="D79" s="2" t="s">
        <v>132</v>
      </c>
      <c r="E79" s="2" t="s">
        <v>80</v>
      </c>
      <c r="F79" s="2" t="s">
        <v>180</v>
      </c>
      <c r="G79" s="2" t="s">
        <v>200</v>
      </c>
      <c r="H79" s="2" t="s">
        <v>204</v>
      </c>
      <c r="I79" s="2" t="s">
        <v>50</v>
      </c>
      <c r="J79" s="12">
        <v>3</v>
      </c>
      <c r="K79" s="14">
        <v>236</v>
      </c>
      <c r="L79" s="14">
        <f t="shared" si="11"/>
        <v>708</v>
      </c>
      <c r="M79" s="2" t="s">
        <v>205</v>
      </c>
      <c r="N79" s="2" t="s">
        <v>184</v>
      </c>
      <c r="O79" s="2" t="s">
        <v>41</v>
      </c>
      <c r="P79" s="2" t="s">
        <v>42</v>
      </c>
      <c r="Q79" s="13">
        <v>590</v>
      </c>
      <c r="R79" s="13">
        <f t="shared" ref="R79:R110" si="12">SUM(Q79*J79)</f>
        <v>1770</v>
      </c>
      <c r="S79" s="13">
        <f t="shared" ref="S79:S99" si="13">SUM(K79*0.8775)</f>
        <v>207.08999999999997</v>
      </c>
      <c r="T79" s="13">
        <f t="shared" ref="T79:T110" si="14">SUM(S79*J79)</f>
        <v>621.27</v>
      </c>
      <c r="U79" s="16">
        <f t="shared" si="5"/>
        <v>184.90178571428567</v>
      </c>
      <c r="V79" s="16">
        <f t="shared" ref="V79:V110" si="15">SUM(U79*J79)</f>
        <v>554.705357142857</v>
      </c>
    </row>
    <row r="80" spans="1:22" ht="28.5" x14ac:dyDescent="0.45">
      <c r="A80" s="2"/>
      <c r="B80" s="2"/>
      <c r="C80" s="2" t="s">
        <v>32</v>
      </c>
      <c r="D80" s="2" t="s">
        <v>132</v>
      </c>
      <c r="E80" s="2" t="s">
        <v>80</v>
      </c>
      <c r="F80" s="2" t="s">
        <v>180</v>
      </c>
      <c r="G80" s="2" t="s">
        <v>200</v>
      </c>
      <c r="H80" s="2" t="s">
        <v>206</v>
      </c>
      <c r="I80" s="2" t="s">
        <v>78</v>
      </c>
      <c r="J80" s="12">
        <v>2</v>
      </c>
      <c r="K80" s="14">
        <v>236</v>
      </c>
      <c r="L80" s="14">
        <f t="shared" si="11"/>
        <v>472</v>
      </c>
      <c r="M80" s="2" t="s">
        <v>207</v>
      </c>
      <c r="N80" s="2" t="s">
        <v>184</v>
      </c>
      <c r="O80" s="2" t="s">
        <v>41</v>
      </c>
      <c r="P80" s="2" t="s">
        <v>42</v>
      </c>
      <c r="Q80" s="13">
        <v>590</v>
      </c>
      <c r="R80" s="13">
        <f t="shared" si="12"/>
        <v>1180</v>
      </c>
      <c r="S80" s="13">
        <f t="shared" si="13"/>
        <v>207.08999999999997</v>
      </c>
      <c r="T80" s="13">
        <f t="shared" si="14"/>
        <v>414.17999999999995</v>
      </c>
      <c r="U80" s="16">
        <f t="shared" ref="U80:U99" si="16">SUM(S80/1.12)</f>
        <v>184.90178571428567</v>
      </c>
      <c r="V80" s="16">
        <f t="shared" si="15"/>
        <v>369.80357142857133</v>
      </c>
    </row>
    <row r="81" spans="1:22" ht="119.1" customHeight="1" x14ac:dyDescent="0.45">
      <c r="A81" s="2"/>
      <c r="B81" s="2"/>
      <c r="C81" s="2" t="s">
        <v>32</v>
      </c>
      <c r="D81" s="2" t="s">
        <v>132</v>
      </c>
      <c r="E81" s="2" t="s">
        <v>80</v>
      </c>
      <c r="F81" s="2" t="s">
        <v>180</v>
      </c>
      <c r="G81" s="2" t="s">
        <v>208</v>
      </c>
      <c r="H81" s="2" t="s">
        <v>209</v>
      </c>
      <c r="I81" s="2" t="s">
        <v>47</v>
      </c>
      <c r="J81" s="12">
        <v>13</v>
      </c>
      <c r="K81" s="14">
        <v>276</v>
      </c>
      <c r="L81" s="14">
        <f t="shared" si="11"/>
        <v>3588</v>
      </c>
      <c r="M81" s="2" t="s">
        <v>210</v>
      </c>
      <c r="N81" s="2" t="s">
        <v>211</v>
      </c>
      <c r="O81" s="2" t="s">
        <v>41</v>
      </c>
      <c r="P81" s="2" t="s">
        <v>42</v>
      </c>
      <c r="Q81" s="13">
        <v>590</v>
      </c>
      <c r="R81" s="13">
        <f t="shared" si="12"/>
        <v>7670</v>
      </c>
      <c r="S81" s="13">
        <f t="shared" si="13"/>
        <v>242.19</v>
      </c>
      <c r="T81" s="13">
        <f t="shared" si="14"/>
        <v>3148.47</v>
      </c>
      <c r="U81" s="16">
        <f t="shared" si="16"/>
        <v>216.24107142857142</v>
      </c>
      <c r="V81" s="16">
        <f t="shared" si="15"/>
        <v>2811.1339285714284</v>
      </c>
    </row>
    <row r="82" spans="1:22" ht="129.94999999999999" customHeight="1" x14ac:dyDescent="0.45">
      <c r="A82" s="2"/>
      <c r="B82" s="2"/>
      <c r="C82" s="2" t="s">
        <v>32</v>
      </c>
      <c r="D82" s="2" t="s">
        <v>132</v>
      </c>
      <c r="E82" s="2" t="s">
        <v>80</v>
      </c>
      <c r="F82" s="2" t="s">
        <v>212</v>
      </c>
      <c r="G82" s="2" t="s">
        <v>213</v>
      </c>
      <c r="H82" s="2" t="s">
        <v>214</v>
      </c>
      <c r="I82" s="2" t="s">
        <v>44</v>
      </c>
      <c r="J82" s="12">
        <v>10</v>
      </c>
      <c r="K82" s="14">
        <v>316</v>
      </c>
      <c r="L82" s="14">
        <f t="shared" si="11"/>
        <v>3160</v>
      </c>
      <c r="M82" s="2" t="s">
        <v>215</v>
      </c>
      <c r="N82" s="2" t="s">
        <v>184</v>
      </c>
      <c r="O82" s="2" t="s">
        <v>41</v>
      </c>
      <c r="P82" s="2" t="s">
        <v>42</v>
      </c>
      <c r="Q82" s="13">
        <v>790</v>
      </c>
      <c r="R82" s="13">
        <f t="shared" si="12"/>
        <v>7900</v>
      </c>
      <c r="S82" s="13">
        <f t="shared" si="13"/>
        <v>277.28999999999996</v>
      </c>
      <c r="T82" s="13">
        <f t="shared" si="14"/>
        <v>2772.8999999999996</v>
      </c>
      <c r="U82" s="16">
        <f t="shared" si="16"/>
        <v>247.58035714285708</v>
      </c>
      <c r="V82" s="16">
        <f t="shared" si="15"/>
        <v>2475.8035714285706</v>
      </c>
    </row>
    <row r="83" spans="1:22" ht="28.5" x14ac:dyDescent="0.45">
      <c r="A83" s="2"/>
      <c r="B83" s="2"/>
      <c r="C83" s="2" t="s">
        <v>32</v>
      </c>
      <c r="D83" s="2" t="s">
        <v>132</v>
      </c>
      <c r="E83" s="2" t="s">
        <v>80</v>
      </c>
      <c r="F83" s="2" t="s">
        <v>212</v>
      </c>
      <c r="G83" s="2" t="s">
        <v>213</v>
      </c>
      <c r="H83" s="2" t="s">
        <v>216</v>
      </c>
      <c r="I83" s="2" t="s">
        <v>47</v>
      </c>
      <c r="J83" s="12">
        <v>25</v>
      </c>
      <c r="K83" s="14">
        <v>316</v>
      </c>
      <c r="L83" s="14">
        <f t="shared" si="11"/>
        <v>7900</v>
      </c>
      <c r="M83" s="2" t="s">
        <v>217</v>
      </c>
      <c r="N83" s="2" t="s">
        <v>184</v>
      </c>
      <c r="O83" s="2" t="s">
        <v>41</v>
      </c>
      <c r="P83" s="2" t="s">
        <v>42</v>
      </c>
      <c r="Q83" s="13">
        <v>790</v>
      </c>
      <c r="R83" s="13">
        <f t="shared" si="12"/>
        <v>19750</v>
      </c>
      <c r="S83" s="13">
        <f t="shared" si="13"/>
        <v>277.28999999999996</v>
      </c>
      <c r="T83" s="13">
        <f t="shared" si="14"/>
        <v>6932.2499999999991</v>
      </c>
      <c r="U83" s="16">
        <f t="shared" si="16"/>
        <v>247.58035714285708</v>
      </c>
      <c r="V83" s="16">
        <f t="shared" si="15"/>
        <v>6189.5089285714266</v>
      </c>
    </row>
    <row r="84" spans="1:22" ht="28.5" x14ac:dyDescent="0.45">
      <c r="A84" s="2"/>
      <c r="B84" s="2"/>
      <c r="C84" s="2" t="s">
        <v>32</v>
      </c>
      <c r="D84" s="2" t="s">
        <v>132</v>
      </c>
      <c r="E84" s="2" t="s">
        <v>80</v>
      </c>
      <c r="F84" s="2" t="s">
        <v>212</v>
      </c>
      <c r="G84" s="2" t="s">
        <v>213</v>
      </c>
      <c r="H84" s="2" t="s">
        <v>218</v>
      </c>
      <c r="I84" s="2" t="s">
        <v>50</v>
      </c>
      <c r="J84" s="12">
        <v>17</v>
      </c>
      <c r="K84" s="14">
        <v>316</v>
      </c>
      <c r="L84" s="14">
        <f t="shared" si="11"/>
        <v>5372</v>
      </c>
      <c r="M84" s="2" t="s">
        <v>219</v>
      </c>
      <c r="N84" s="2" t="s">
        <v>184</v>
      </c>
      <c r="O84" s="2" t="s">
        <v>41</v>
      </c>
      <c r="P84" s="2" t="s">
        <v>42</v>
      </c>
      <c r="Q84" s="13">
        <v>790</v>
      </c>
      <c r="R84" s="13">
        <f t="shared" si="12"/>
        <v>13430</v>
      </c>
      <c r="S84" s="13">
        <f t="shared" si="13"/>
        <v>277.28999999999996</v>
      </c>
      <c r="T84" s="13">
        <f t="shared" si="14"/>
        <v>4713.9299999999994</v>
      </c>
      <c r="U84" s="16">
        <f t="shared" si="16"/>
        <v>247.58035714285708</v>
      </c>
      <c r="V84" s="16">
        <f t="shared" si="15"/>
        <v>4208.8660714285706</v>
      </c>
    </row>
    <row r="85" spans="1:22" ht="28.5" x14ac:dyDescent="0.45">
      <c r="A85" s="2"/>
      <c r="B85" s="2"/>
      <c r="C85" s="2" t="s">
        <v>32</v>
      </c>
      <c r="D85" s="2" t="s">
        <v>132</v>
      </c>
      <c r="E85" s="2" t="s">
        <v>80</v>
      </c>
      <c r="F85" s="2" t="s">
        <v>212</v>
      </c>
      <c r="G85" s="2" t="s">
        <v>213</v>
      </c>
      <c r="H85" s="2" t="s">
        <v>220</v>
      </c>
      <c r="I85" s="2" t="s">
        <v>78</v>
      </c>
      <c r="J85" s="12">
        <v>4</v>
      </c>
      <c r="K85" s="14">
        <v>316</v>
      </c>
      <c r="L85" s="14">
        <f>K85*J85</f>
        <v>1264</v>
      </c>
      <c r="M85" s="2" t="s">
        <v>219</v>
      </c>
      <c r="N85" s="2" t="s">
        <v>184</v>
      </c>
      <c r="O85" s="2" t="s">
        <v>41</v>
      </c>
      <c r="P85" s="2" t="s">
        <v>42</v>
      </c>
      <c r="Q85" s="13">
        <v>790</v>
      </c>
      <c r="R85" s="13">
        <f t="shared" si="12"/>
        <v>3160</v>
      </c>
      <c r="S85" s="13">
        <f t="shared" si="13"/>
        <v>277.28999999999996</v>
      </c>
      <c r="T85" s="13">
        <f t="shared" si="14"/>
        <v>1109.1599999999999</v>
      </c>
      <c r="U85" s="16">
        <f t="shared" si="16"/>
        <v>247.58035714285708</v>
      </c>
      <c r="V85" s="16">
        <f t="shared" si="15"/>
        <v>990.32142857142833</v>
      </c>
    </row>
    <row r="86" spans="1:22" ht="120" customHeight="1" x14ac:dyDescent="0.45">
      <c r="A86" s="2"/>
      <c r="B86" s="2"/>
      <c r="C86" s="2" t="s">
        <v>32</v>
      </c>
      <c r="D86" s="2" t="s">
        <v>132</v>
      </c>
      <c r="E86" s="2" t="s">
        <v>80</v>
      </c>
      <c r="F86" s="2" t="s">
        <v>212</v>
      </c>
      <c r="G86" s="2" t="s">
        <v>221</v>
      </c>
      <c r="H86" s="2" t="s">
        <v>222</v>
      </c>
      <c r="I86" s="2" t="s">
        <v>44</v>
      </c>
      <c r="J86" s="12">
        <v>4</v>
      </c>
      <c r="K86" s="14">
        <v>316</v>
      </c>
      <c r="L86" s="14">
        <f t="shared" si="11"/>
        <v>1264</v>
      </c>
      <c r="M86" s="2" t="s">
        <v>223</v>
      </c>
      <c r="N86" s="2" t="s">
        <v>184</v>
      </c>
      <c r="O86" s="2" t="s">
        <v>41</v>
      </c>
      <c r="P86" s="2" t="s">
        <v>42</v>
      </c>
      <c r="Q86" s="13">
        <v>790</v>
      </c>
      <c r="R86" s="13">
        <f t="shared" si="12"/>
        <v>3160</v>
      </c>
      <c r="S86" s="13">
        <f t="shared" si="13"/>
        <v>277.28999999999996</v>
      </c>
      <c r="T86" s="13">
        <f t="shared" si="14"/>
        <v>1109.1599999999999</v>
      </c>
      <c r="U86" s="16">
        <f t="shared" si="16"/>
        <v>247.58035714285708</v>
      </c>
      <c r="V86" s="16">
        <f t="shared" si="15"/>
        <v>990.32142857142833</v>
      </c>
    </row>
    <row r="87" spans="1:22" ht="28.5" x14ac:dyDescent="0.45">
      <c r="A87" s="2"/>
      <c r="B87" s="2"/>
      <c r="C87" s="2" t="s">
        <v>32</v>
      </c>
      <c r="D87" s="2" t="s">
        <v>132</v>
      </c>
      <c r="E87" s="2" t="s">
        <v>80</v>
      </c>
      <c r="F87" s="2" t="s">
        <v>212</v>
      </c>
      <c r="G87" s="2" t="s">
        <v>221</v>
      </c>
      <c r="H87" s="2" t="s">
        <v>224</v>
      </c>
      <c r="I87" s="2" t="s">
        <v>47</v>
      </c>
      <c r="J87" s="12">
        <v>9</v>
      </c>
      <c r="K87" s="14">
        <v>316</v>
      </c>
      <c r="L87" s="14">
        <f t="shared" si="11"/>
        <v>2844</v>
      </c>
      <c r="M87" s="2" t="s">
        <v>225</v>
      </c>
      <c r="N87" s="2" t="s">
        <v>184</v>
      </c>
      <c r="O87" s="2" t="s">
        <v>41</v>
      </c>
      <c r="P87" s="2" t="s">
        <v>42</v>
      </c>
      <c r="Q87" s="13">
        <v>790</v>
      </c>
      <c r="R87" s="13">
        <f t="shared" si="12"/>
        <v>7110</v>
      </c>
      <c r="S87" s="13">
        <f t="shared" si="13"/>
        <v>277.28999999999996</v>
      </c>
      <c r="T87" s="13">
        <f t="shared" si="14"/>
        <v>2495.6099999999997</v>
      </c>
      <c r="U87" s="16">
        <f t="shared" si="16"/>
        <v>247.58035714285708</v>
      </c>
      <c r="V87" s="16">
        <f t="shared" si="15"/>
        <v>2228.2232142857138</v>
      </c>
    </row>
    <row r="88" spans="1:22" ht="28.5" x14ac:dyDescent="0.45">
      <c r="A88" s="2"/>
      <c r="B88" s="2"/>
      <c r="C88" s="2" t="s">
        <v>32</v>
      </c>
      <c r="D88" s="2" t="s">
        <v>132</v>
      </c>
      <c r="E88" s="2" t="s">
        <v>80</v>
      </c>
      <c r="F88" s="2" t="s">
        <v>212</v>
      </c>
      <c r="G88" s="2" t="s">
        <v>221</v>
      </c>
      <c r="H88" s="2" t="s">
        <v>226</v>
      </c>
      <c r="I88" s="2" t="s">
        <v>50</v>
      </c>
      <c r="J88" s="12">
        <v>6</v>
      </c>
      <c r="K88" s="14">
        <v>316</v>
      </c>
      <c r="L88" s="14">
        <f t="shared" si="11"/>
        <v>1896</v>
      </c>
      <c r="M88" s="2" t="s">
        <v>227</v>
      </c>
      <c r="N88" s="2" t="s">
        <v>184</v>
      </c>
      <c r="O88" s="2" t="s">
        <v>41</v>
      </c>
      <c r="P88" s="2" t="s">
        <v>42</v>
      </c>
      <c r="Q88" s="13">
        <v>790</v>
      </c>
      <c r="R88" s="13">
        <f t="shared" si="12"/>
        <v>4740</v>
      </c>
      <c r="S88" s="13">
        <f t="shared" si="13"/>
        <v>277.28999999999996</v>
      </c>
      <c r="T88" s="13">
        <f t="shared" si="14"/>
        <v>1663.7399999999998</v>
      </c>
      <c r="U88" s="16">
        <f t="shared" si="16"/>
        <v>247.58035714285708</v>
      </c>
      <c r="V88" s="16">
        <f t="shared" si="15"/>
        <v>1485.4821428571424</v>
      </c>
    </row>
    <row r="89" spans="1:22" ht="117.95" customHeight="1" x14ac:dyDescent="0.45">
      <c r="A89" s="2"/>
      <c r="B89" s="2"/>
      <c r="C89" s="2" t="s">
        <v>32</v>
      </c>
      <c r="D89" s="2" t="s">
        <v>132</v>
      </c>
      <c r="E89" s="2" t="s">
        <v>80</v>
      </c>
      <c r="F89" s="2" t="s">
        <v>212</v>
      </c>
      <c r="G89" s="2" t="s">
        <v>228</v>
      </c>
      <c r="H89" s="2" t="s">
        <v>229</v>
      </c>
      <c r="I89" s="2" t="s">
        <v>44</v>
      </c>
      <c r="J89" s="12">
        <v>8</v>
      </c>
      <c r="K89" s="14">
        <v>316</v>
      </c>
      <c r="L89" s="14">
        <f t="shared" si="11"/>
        <v>2528</v>
      </c>
      <c r="M89" s="2" t="s">
        <v>230</v>
      </c>
      <c r="N89" s="2" t="s">
        <v>184</v>
      </c>
      <c r="O89" s="2" t="s">
        <v>41</v>
      </c>
      <c r="P89" s="2" t="s">
        <v>42</v>
      </c>
      <c r="Q89" s="13">
        <v>790</v>
      </c>
      <c r="R89" s="13">
        <f t="shared" si="12"/>
        <v>6320</v>
      </c>
      <c r="S89" s="13">
        <f t="shared" si="13"/>
        <v>277.28999999999996</v>
      </c>
      <c r="T89" s="13">
        <f t="shared" si="14"/>
        <v>2218.3199999999997</v>
      </c>
      <c r="U89" s="16">
        <f t="shared" si="16"/>
        <v>247.58035714285708</v>
      </c>
      <c r="V89" s="16">
        <f t="shared" si="15"/>
        <v>1980.6428571428567</v>
      </c>
    </row>
    <row r="90" spans="1:22" ht="28.5" x14ac:dyDescent="0.45">
      <c r="A90" s="2"/>
      <c r="B90" s="2"/>
      <c r="C90" s="2" t="s">
        <v>32</v>
      </c>
      <c r="D90" s="2" t="s">
        <v>132</v>
      </c>
      <c r="E90" s="2" t="s">
        <v>80</v>
      </c>
      <c r="F90" s="2" t="s">
        <v>212</v>
      </c>
      <c r="G90" s="2" t="s">
        <v>228</v>
      </c>
      <c r="H90" s="2" t="s">
        <v>231</v>
      </c>
      <c r="I90" s="2" t="s">
        <v>47</v>
      </c>
      <c r="J90" s="12">
        <v>22</v>
      </c>
      <c r="K90" s="14">
        <v>316</v>
      </c>
      <c r="L90" s="14">
        <f t="shared" si="11"/>
        <v>6952</v>
      </c>
      <c r="M90" s="2" t="s">
        <v>232</v>
      </c>
      <c r="N90" s="2" t="s">
        <v>184</v>
      </c>
      <c r="O90" s="2" t="s">
        <v>41</v>
      </c>
      <c r="P90" s="2" t="s">
        <v>42</v>
      </c>
      <c r="Q90" s="13">
        <v>790</v>
      </c>
      <c r="R90" s="13">
        <f t="shared" si="12"/>
        <v>17380</v>
      </c>
      <c r="S90" s="13">
        <f t="shared" si="13"/>
        <v>277.28999999999996</v>
      </c>
      <c r="T90" s="13">
        <f t="shared" si="14"/>
        <v>6100.3799999999992</v>
      </c>
      <c r="U90" s="16">
        <f t="shared" si="16"/>
        <v>247.58035714285708</v>
      </c>
      <c r="V90" s="16">
        <f t="shared" si="15"/>
        <v>5446.767857142856</v>
      </c>
    </row>
    <row r="91" spans="1:22" ht="28.5" x14ac:dyDescent="0.45">
      <c r="A91" s="2"/>
      <c r="B91" s="2"/>
      <c r="C91" s="2" t="s">
        <v>32</v>
      </c>
      <c r="D91" s="2" t="s">
        <v>132</v>
      </c>
      <c r="E91" s="2" t="s">
        <v>80</v>
      </c>
      <c r="F91" s="2" t="s">
        <v>212</v>
      </c>
      <c r="G91" s="2" t="s">
        <v>228</v>
      </c>
      <c r="H91" s="2" t="s">
        <v>233</v>
      </c>
      <c r="I91" s="2" t="s">
        <v>50</v>
      </c>
      <c r="J91" s="12">
        <v>12</v>
      </c>
      <c r="K91" s="14">
        <v>316</v>
      </c>
      <c r="L91" s="14">
        <f t="shared" si="11"/>
        <v>3792</v>
      </c>
      <c r="M91" s="2" t="s">
        <v>234</v>
      </c>
      <c r="N91" s="2" t="s">
        <v>184</v>
      </c>
      <c r="O91" s="2" t="s">
        <v>41</v>
      </c>
      <c r="P91" s="2" t="s">
        <v>42</v>
      </c>
      <c r="Q91" s="13">
        <v>790</v>
      </c>
      <c r="R91" s="13">
        <f t="shared" si="12"/>
        <v>9480</v>
      </c>
      <c r="S91" s="13">
        <f t="shared" si="13"/>
        <v>277.28999999999996</v>
      </c>
      <c r="T91" s="13">
        <f t="shared" si="14"/>
        <v>3327.4799999999996</v>
      </c>
      <c r="U91" s="16">
        <f t="shared" si="16"/>
        <v>247.58035714285708</v>
      </c>
      <c r="V91" s="16">
        <f t="shared" si="15"/>
        <v>2970.9642857142849</v>
      </c>
    </row>
    <row r="92" spans="1:22" ht="113.1" customHeight="1" x14ac:dyDescent="0.45">
      <c r="A92" s="2"/>
      <c r="B92" s="2"/>
      <c r="C92" s="2" t="s">
        <v>32</v>
      </c>
      <c r="D92" s="2" t="s">
        <v>132</v>
      </c>
      <c r="E92" s="2" t="s">
        <v>235</v>
      </c>
      <c r="F92" s="2" t="s">
        <v>236</v>
      </c>
      <c r="G92" s="2" t="s">
        <v>237</v>
      </c>
      <c r="H92" s="2" t="s">
        <v>238</v>
      </c>
      <c r="I92" s="2" t="s">
        <v>44</v>
      </c>
      <c r="J92" s="12">
        <v>5</v>
      </c>
      <c r="K92" s="14">
        <v>288</v>
      </c>
      <c r="L92" s="14">
        <f t="shared" si="11"/>
        <v>1440</v>
      </c>
      <c r="M92" s="2" t="s">
        <v>239</v>
      </c>
      <c r="N92" s="2" t="s">
        <v>240</v>
      </c>
      <c r="O92" s="2" t="s">
        <v>41</v>
      </c>
      <c r="P92" s="2" t="s">
        <v>42</v>
      </c>
      <c r="Q92" s="13">
        <v>720</v>
      </c>
      <c r="R92" s="13">
        <f t="shared" si="12"/>
        <v>3600</v>
      </c>
      <c r="S92" s="13">
        <f t="shared" si="13"/>
        <v>252.71999999999997</v>
      </c>
      <c r="T92" s="13">
        <f t="shared" si="14"/>
        <v>1263.5999999999999</v>
      </c>
      <c r="U92" s="16">
        <f t="shared" si="16"/>
        <v>225.64285714285708</v>
      </c>
      <c r="V92" s="16">
        <f t="shared" si="15"/>
        <v>1128.2142857142853</v>
      </c>
    </row>
    <row r="93" spans="1:22" x14ac:dyDescent="0.45">
      <c r="A93" s="2"/>
      <c r="B93" s="2"/>
      <c r="C93" s="2" t="s">
        <v>32</v>
      </c>
      <c r="D93" s="2" t="s">
        <v>132</v>
      </c>
      <c r="E93" s="2" t="s">
        <v>235</v>
      </c>
      <c r="F93" s="2" t="s">
        <v>236</v>
      </c>
      <c r="G93" s="2" t="s">
        <v>237</v>
      </c>
      <c r="H93" s="2" t="s">
        <v>241</v>
      </c>
      <c r="I93" s="2" t="s">
        <v>47</v>
      </c>
      <c r="J93" s="12">
        <v>10</v>
      </c>
      <c r="K93" s="14">
        <v>288</v>
      </c>
      <c r="L93" s="14">
        <f t="shared" si="11"/>
        <v>2880</v>
      </c>
      <c r="M93" s="2" t="s">
        <v>242</v>
      </c>
      <c r="N93" s="2" t="s">
        <v>240</v>
      </c>
      <c r="O93" s="2" t="s">
        <v>41</v>
      </c>
      <c r="P93" s="2" t="s">
        <v>42</v>
      </c>
      <c r="Q93" s="13">
        <v>720</v>
      </c>
      <c r="R93" s="13">
        <f t="shared" si="12"/>
        <v>7200</v>
      </c>
      <c r="S93" s="13">
        <f t="shared" si="13"/>
        <v>252.71999999999997</v>
      </c>
      <c r="T93" s="13">
        <f t="shared" si="14"/>
        <v>2527.1999999999998</v>
      </c>
      <c r="U93" s="16">
        <f t="shared" si="16"/>
        <v>225.64285714285708</v>
      </c>
      <c r="V93" s="16">
        <f t="shared" si="15"/>
        <v>2256.4285714285706</v>
      </c>
    </row>
    <row r="94" spans="1:22" x14ac:dyDescent="0.45">
      <c r="A94" s="2"/>
      <c r="B94" s="2"/>
      <c r="C94" s="2" t="s">
        <v>32</v>
      </c>
      <c r="D94" s="2" t="s">
        <v>132</v>
      </c>
      <c r="E94" s="2" t="s">
        <v>235</v>
      </c>
      <c r="F94" s="2" t="s">
        <v>236</v>
      </c>
      <c r="G94" s="2" t="s">
        <v>237</v>
      </c>
      <c r="H94" s="2" t="s">
        <v>243</v>
      </c>
      <c r="I94" s="2" t="s">
        <v>50</v>
      </c>
      <c r="J94" s="12">
        <v>10</v>
      </c>
      <c r="K94" s="14">
        <v>288</v>
      </c>
      <c r="L94" s="14">
        <f t="shared" si="11"/>
        <v>2880</v>
      </c>
      <c r="M94" s="2" t="s">
        <v>244</v>
      </c>
      <c r="N94" s="2" t="s">
        <v>240</v>
      </c>
      <c r="O94" s="2" t="s">
        <v>41</v>
      </c>
      <c r="P94" s="2" t="s">
        <v>42</v>
      </c>
      <c r="Q94" s="13">
        <v>720</v>
      </c>
      <c r="R94" s="13">
        <f t="shared" si="12"/>
        <v>7200</v>
      </c>
      <c r="S94" s="13">
        <f t="shared" si="13"/>
        <v>252.71999999999997</v>
      </c>
      <c r="T94" s="13">
        <f t="shared" si="14"/>
        <v>2527.1999999999998</v>
      </c>
      <c r="U94" s="16">
        <f t="shared" si="16"/>
        <v>225.64285714285708</v>
      </c>
      <c r="V94" s="16">
        <f t="shared" si="15"/>
        <v>2256.4285714285706</v>
      </c>
    </row>
    <row r="95" spans="1:22" x14ac:dyDescent="0.45">
      <c r="A95" s="2"/>
      <c r="B95" s="2"/>
      <c r="C95" s="2" t="s">
        <v>32</v>
      </c>
      <c r="D95" s="2" t="s">
        <v>132</v>
      </c>
      <c r="E95" s="2" t="s">
        <v>235</v>
      </c>
      <c r="F95" s="2" t="s">
        <v>236</v>
      </c>
      <c r="G95" s="2" t="s">
        <v>237</v>
      </c>
      <c r="H95" s="2" t="s">
        <v>245</v>
      </c>
      <c r="I95" s="2" t="s">
        <v>78</v>
      </c>
      <c r="J95" s="12">
        <v>5</v>
      </c>
      <c r="K95" s="14">
        <v>288</v>
      </c>
      <c r="L95" s="14">
        <f t="shared" si="11"/>
        <v>1440</v>
      </c>
      <c r="M95" s="2" t="s">
        <v>246</v>
      </c>
      <c r="N95" s="2" t="s">
        <v>240</v>
      </c>
      <c r="O95" s="2" t="s">
        <v>41</v>
      </c>
      <c r="P95" s="2" t="s">
        <v>42</v>
      </c>
      <c r="Q95" s="13">
        <v>720</v>
      </c>
      <c r="R95" s="13">
        <f t="shared" si="12"/>
        <v>3600</v>
      </c>
      <c r="S95" s="13">
        <f t="shared" si="13"/>
        <v>252.71999999999997</v>
      </c>
      <c r="T95" s="13">
        <f t="shared" si="14"/>
        <v>1263.5999999999999</v>
      </c>
      <c r="U95" s="16">
        <f t="shared" si="16"/>
        <v>225.64285714285708</v>
      </c>
      <c r="V95" s="16">
        <f t="shared" si="15"/>
        <v>1128.2142857142853</v>
      </c>
    </row>
    <row r="96" spans="1:22" ht="126.95" customHeight="1" x14ac:dyDescent="0.45">
      <c r="A96" s="2"/>
      <c r="B96" s="2"/>
      <c r="C96" s="2" t="s">
        <v>32</v>
      </c>
      <c r="D96" s="2" t="s">
        <v>132</v>
      </c>
      <c r="E96" s="2" t="s">
        <v>235</v>
      </c>
      <c r="F96" s="2" t="s">
        <v>236</v>
      </c>
      <c r="G96" s="2" t="s">
        <v>247</v>
      </c>
      <c r="H96" s="2" t="s">
        <v>248</v>
      </c>
      <c r="I96" s="2" t="s">
        <v>44</v>
      </c>
      <c r="J96" s="12">
        <v>6</v>
      </c>
      <c r="K96" s="14">
        <v>288</v>
      </c>
      <c r="L96" s="14">
        <f t="shared" si="11"/>
        <v>1728</v>
      </c>
      <c r="M96" s="2" t="s">
        <v>249</v>
      </c>
      <c r="N96" s="2" t="s">
        <v>240</v>
      </c>
      <c r="O96" s="2" t="s">
        <v>41</v>
      </c>
      <c r="P96" s="2" t="s">
        <v>42</v>
      </c>
      <c r="Q96" s="13">
        <v>720</v>
      </c>
      <c r="R96" s="13">
        <f t="shared" si="12"/>
        <v>4320</v>
      </c>
      <c r="S96" s="13">
        <f t="shared" si="13"/>
        <v>252.71999999999997</v>
      </c>
      <c r="T96" s="13">
        <f t="shared" si="14"/>
        <v>1516.3199999999997</v>
      </c>
      <c r="U96" s="16">
        <f t="shared" si="16"/>
        <v>225.64285714285708</v>
      </c>
      <c r="V96" s="16">
        <f t="shared" si="15"/>
        <v>1353.8571428571424</v>
      </c>
    </row>
    <row r="97" spans="1:22" x14ac:dyDescent="0.45">
      <c r="A97" s="2"/>
      <c r="B97" s="2"/>
      <c r="C97" s="2" t="s">
        <v>32</v>
      </c>
      <c r="D97" s="2" t="s">
        <v>132</v>
      </c>
      <c r="E97" s="2" t="s">
        <v>235</v>
      </c>
      <c r="F97" s="2" t="s">
        <v>236</v>
      </c>
      <c r="G97" s="2" t="s">
        <v>247</v>
      </c>
      <c r="H97" s="2" t="s">
        <v>250</v>
      </c>
      <c r="I97" s="2" t="s">
        <v>47</v>
      </c>
      <c r="J97" s="12">
        <v>12</v>
      </c>
      <c r="K97" s="14">
        <v>288</v>
      </c>
      <c r="L97" s="14">
        <f t="shared" si="11"/>
        <v>3456</v>
      </c>
      <c r="M97" s="2" t="s">
        <v>251</v>
      </c>
      <c r="N97" s="2" t="s">
        <v>240</v>
      </c>
      <c r="O97" s="2" t="s">
        <v>41</v>
      </c>
      <c r="P97" s="2" t="s">
        <v>42</v>
      </c>
      <c r="Q97" s="13">
        <v>720</v>
      </c>
      <c r="R97" s="13">
        <f t="shared" si="12"/>
        <v>8640</v>
      </c>
      <c r="S97" s="13">
        <f t="shared" si="13"/>
        <v>252.71999999999997</v>
      </c>
      <c r="T97" s="13">
        <f t="shared" si="14"/>
        <v>3032.6399999999994</v>
      </c>
      <c r="U97" s="16">
        <f t="shared" si="16"/>
        <v>225.64285714285708</v>
      </c>
      <c r="V97" s="16">
        <f t="shared" si="15"/>
        <v>2707.7142857142849</v>
      </c>
    </row>
    <row r="98" spans="1:22" x14ac:dyDescent="0.45">
      <c r="A98" s="2"/>
      <c r="B98" s="2"/>
      <c r="C98" s="2" t="s">
        <v>32</v>
      </c>
      <c r="D98" s="2" t="s">
        <v>132</v>
      </c>
      <c r="E98" s="2" t="s">
        <v>235</v>
      </c>
      <c r="F98" s="2" t="s">
        <v>236</v>
      </c>
      <c r="G98" s="2" t="s">
        <v>247</v>
      </c>
      <c r="H98" s="2" t="s">
        <v>252</v>
      </c>
      <c r="I98" s="2" t="s">
        <v>50</v>
      </c>
      <c r="J98" s="12">
        <v>12</v>
      </c>
      <c r="K98" s="14">
        <v>288</v>
      </c>
      <c r="L98" s="14">
        <f t="shared" si="11"/>
        <v>3456</v>
      </c>
      <c r="M98" s="2" t="s">
        <v>253</v>
      </c>
      <c r="N98" s="2" t="s">
        <v>240</v>
      </c>
      <c r="O98" s="2" t="s">
        <v>41</v>
      </c>
      <c r="P98" s="2" t="s">
        <v>42</v>
      </c>
      <c r="Q98" s="13">
        <v>720</v>
      </c>
      <c r="R98" s="13">
        <f t="shared" si="12"/>
        <v>8640</v>
      </c>
      <c r="S98" s="13">
        <f t="shared" si="13"/>
        <v>252.71999999999997</v>
      </c>
      <c r="T98" s="13">
        <f t="shared" si="14"/>
        <v>3032.6399999999994</v>
      </c>
      <c r="U98" s="16">
        <f t="shared" si="16"/>
        <v>225.64285714285708</v>
      </c>
      <c r="V98" s="16">
        <f t="shared" si="15"/>
        <v>2707.7142857142849</v>
      </c>
    </row>
    <row r="99" spans="1:22" x14ac:dyDescent="0.45">
      <c r="A99" s="2"/>
      <c r="B99" s="2"/>
      <c r="C99" s="2" t="s">
        <v>32</v>
      </c>
      <c r="D99" s="2" t="s">
        <v>132</v>
      </c>
      <c r="E99" s="2" t="s">
        <v>235</v>
      </c>
      <c r="F99" s="2" t="s">
        <v>236</v>
      </c>
      <c r="G99" s="2" t="s">
        <v>247</v>
      </c>
      <c r="H99" s="2" t="s">
        <v>254</v>
      </c>
      <c r="I99" s="2" t="s">
        <v>78</v>
      </c>
      <c r="J99" s="12">
        <v>5</v>
      </c>
      <c r="K99" s="14">
        <v>288</v>
      </c>
      <c r="L99" s="14">
        <f t="shared" si="11"/>
        <v>1440</v>
      </c>
      <c r="M99" s="2" t="s">
        <v>255</v>
      </c>
      <c r="N99" s="2" t="s">
        <v>240</v>
      </c>
      <c r="O99" s="2" t="s">
        <v>41</v>
      </c>
      <c r="P99" s="2" t="s">
        <v>42</v>
      </c>
      <c r="Q99" s="13">
        <v>720</v>
      </c>
      <c r="R99" s="13">
        <f t="shared" si="12"/>
        <v>3600</v>
      </c>
      <c r="S99" s="13">
        <f t="shared" si="13"/>
        <v>252.71999999999997</v>
      </c>
      <c r="T99" s="13">
        <f t="shared" si="14"/>
        <v>1263.5999999999999</v>
      </c>
      <c r="U99" s="16">
        <f t="shared" si="16"/>
        <v>225.64285714285708</v>
      </c>
      <c r="V99" s="16">
        <f t="shared" si="15"/>
        <v>1128.2142857142853</v>
      </c>
    </row>
    <row r="100" spans="1:22" x14ac:dyDescent="0.45">
      <c r="A100" s="4"/>
      <c r="B100" s="4"/>
      <c r="C100" s="5"/>
      <c r="D100" s="5"/>
      <c r="E100" s="5"/>
      <c r="F100" s="5"/>
      <c r="G100" s="5"/>
      <c r="H100" s="5"/>
      <c r="I100" s="5"/>
      <c r="J100" s="11">
        <f>SUM(J15:J99)</f>
        <v>954</v>
      </c>
      <c r="K100" s="8"/>
      <c r="L100" s="8">
        <f t="shared" ref="L100" si="17">SUM(L15:L99)</f>
        <v>308304</v>
      </c>
      <c r="M100" s="6"/>
      <c r="N100" s="6"/>
      <c r="O100" s="6"/>
      <c r="P100" s="6"/>
      <c r="Q100" s="8"/>
      <c r="R100" s="8">
        <f t="shared" ref="R100:T100" si="18">SUM(R15:R99)</f>
        <v>730450</v>
      </c>
      <c r="S100" s="8"/>
      <c r="T100" s="8">
        <f t="shared" si="18"/>
        <v>270536.76</v>
      </c>
      <c r="U100" s="15"/>
      <c r="V100" s="15">
        <f>SUM(V15:V99)</f>
        <v>241550.67857142858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portrait" horizontalDpi="360" verticalDpi="360" r:id="rId1"/>
  <ignoredErrors>
    <ignoredError sqref="M15:P18 M19:P22 M23:P25 M26:P29 M30:P34 M37:P44 M35:P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2EE1D1-9B30-417B-9FE7-2FF7D8E84B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9A86C-FC5F-4105-981B-481E0A92CA0D}">
  <ds:schemaRefs>
    <ds:schemaRef ds:uri="http://purl.org/dc/terms/"/>
    <ds:schemaRef ds:uri="http://purl.org/dc/elements/1.1/"/>
    <ds:schemaRef ds:uri="534545f7-dfad-40dc-8880-0a5cc848d94b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3287f65e-bd81-4ef8-9d4a-f770dbe3501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D3C4A8-FBCC-441D-8BA8-51C92B818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2025-10-13T10:47:28Z</dcterms:created>
  <dcterms:modified xsi:type="dcterms:W3CDTF">2026-01-27T15:35:08Z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