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k\Monza Trading\2026 OFFERS\R2W\"/>
    </mc:Choice>
  </mc:AlternateContent>
  <xr:revisionPtr revIDLastSave="0" documentId="13_ncr:1_{7EEA2B12-82D8-46EE-8432-7C10452F44E5}" xr6:coauthVersionLast="47" xr6:coauthVersionMax="47" xr10:uidLastSave="{00000000-0000-0000-0000-000000000000}"/>
  <bookViews>
    <workbookView xWindow="-98" yWindow="-98" windowWidth="21795" windowHeight="13695" xr2:uid="{D88DE3C5-89B0-A44C-B9CD-A3336AD9900C}"/>
  </bookViews>
  <sheets>
    <sheet name="OFFER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" i="2" l="1"/>
  <c r="P4" i="2"/>
  <c r="P5" i="2"/>
  <c r="P6" i="2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2" i="2"/>
  <c r="M11" i="2"/>
  <c r="M12" i="2"/>
  <c r="M13" i="2"/>
  <c r="M14" i="2"/>
  <c r="M7" i="2"/>
  <c r="M8" i="2"/>
  <c r="M9" i="2"/>
  <c r="M3" i="2"/>
  <c r="M4" i="2"/>
  <c r="M5" i="2"/>
  <c r="R4" i="2" l="1"/>
  <c r="S4" i="2" s="1"/>
  <c r="R5" i="2"/>
  <c r="S5" i="2" s="1"/>
  <c r="R6" i="2"/>
  <c r="R7" i="2"/>
  <c r="S7" i="2" s="1"/>
  <c r="R8" i="2"/>
  <c r="S8" i="2" s="1"/>
  <c r="R9" i="2"/>
  <c r="S9" i="2" s="1"/>
  <c r="R10" i="2"/>
  <c r="R11" i="2"/>
  <c r="S11" i="2" s="1"/>
  <c r="R12" i="2"/>
  <c r="S12" i="2" s="1"/>
  <c r="R13" i="2"/>
  <c r="S13" i="2" s="1"/>
  <c r="R14" i="2"/>
  <c r="S14" i="2" s="1"/>
  <c r="R15" i="2"/>
  <c r="R16" i="2"/>
  <c r="R17" i="2"/>
  <c r="R18" i="2"/>
  <c r="R19" i="2"/>
  <c r="R2" i="2"/>
  <c r="Q3" i="2"/>
  <c r="Q4" i="2"/>
  <c r="Q5" i="2"/>
  <c r="Q7" i="2"/>
  <c r="Q8" i="2"/>
  <c r="Q9" i="2"/>
  <c r="Q11" i="2"/>
  <c r="Q12" i="2"/>
  <c r="Q13" i="2"/>
  <c r="Q14" i="2"/>
  <c r="O4" i="2"/>
  <c r="O7" i="2"/>
  <c r="O9" i="2"/>
  <c r="O11" i="2"/>
  <c r="O12" i="2"/>
  <c r="O13" i="2"/>
  <c r="O5" i="2"/>
  <c r="O8" i="2"/>
  <c r="O14" i="2"/>
  <c r="R3" i="2"/>
  <c r="S3" i="2" s="1"/>
  <c r="O3" i="2"/>
  <c r="M19" i="2"/>
  <c r="O19" i="2" s="1"/>
  <c r="M18" i="2"/>
  <c r="O18" i="2" s="1"/>
  <c r="M17" i="2"/>
  <c r="O17" i="2" s="1"/>
  <c r="M16" i="2"/>
  <c r="O16" i="2" s="1"/>
  <c r="S16" i="2" l="1"/>
  <c r="Q18" i="2"/>
  <c r="Q16" i="2"/>
  <c r="S17" i="2"/>
  <c r="S19" i="2"/>
  <c r="Q19" i="2"/>
  <c r="Q17" i="2"/>
  <c r="S18" i="2"/>
  <c r="M2" i="2"/>
  <c r="M6" i="2"/>
  <c r="M15" i="2"/>
  <c r="M10" i="2"/>
  <c r="M20" i="2" l="1"/>
  <c r="O2" i="2"/>
  <c r="O20" i="2" s="1"/>
  <c r="S2" i="2"/>
  <c r="Q2" i="2"/>
  <c r="Q20" i="2" s="1"/>
  <c r="O6" i="2"/>
  <c r="S6" i="2"/>
  <c r="Q6" i="2"/>
  <c r="O15" i="2"/>
  <c r="S15" i="2"/>
  <c r="Q15" i="2"/>
  <c r="O10" i="2"/>
  <c r="S10" i="2"/>
  <c r="Q10" i="2"/>
  <c r="S20" i="2" l="1"/>
</calcChain>
</file>

<file path=xl/sharedStrings.xml><?xml version="1.0" encoding="utf-8"?>
<sst xmlns="http://schemas.openxmlformats.org/spreadsheetml/2006/main" count="58" uniqueCount="35">
  <si>
    <t>FOTO</t>
  </si>
  <si>
    <t>CODICE ARTICOLO</t>
  </si>
  <si>
    <t>DESCRIZIONE</t>
  </si>
  <si>
    <t>COLORE</t>
  </si>
  <si>
    <t>MADE IN</t>
  </si>
  <si>
    <t>COMPOSIZIONE</t>
  </si>
  <si>
    <t>S</t>
  </si>
  <si>
    <t>M</t>
  </si>
  <si>
    <t>L</t>
  </si>
  <si>
    <t>XL</t>
  </si>
  <si>
    <t>XXL</t>
  </si>
  <si>
    <t>TOT</t>
  </si>
  <si>
    <t>RRP €</t>
  </si>
  <si>
    <t>RRP TOT €</t>
  </si>
  <si>
    <t xml:space="preserve">77.5% OFF RRP  
 COST € </t>
  </si>
  <si>
    <t>COST TOT €</t>
  </si>
  <si>
    <t>COST £</t>
  </si>
  <si>
    <t>COST TOT £</t>
  </si>
  <si>
    <t>6V3MG16PAQ9_0NO</t>
  </si>
  <si>
    <t>T-SHIRT IN COTONE CON STAMPA CHEZ VALENTINO</t>
  </si>
  <si>
    <t>NERO</t>
  </si>
  <si>
    <t>ITALY</t>
  </si>
  <si>
    <t>100% COTONE</t>
  </si>
  <si>
    <t>6V3MG16PAQ9_A03</t>
  </si>
  <si>
    <t>BIANCO</t>
  </si>
  <si>
    <t>6V3MG16PAPG_A03</t>
  </si>
  <si>
    <t>5V3MG15ZA8E_A01</t>
  </si>
  <si>
    <t>T-SHIRT IN COTONE CON STAMPA VALENTINO</t>
  </si>
  <si>
    <t>3V3MG10V9LJ_0BO</t>
  </si>
  <si>
    <t>T-SHIRT IN COTONE CON PATCH VLOGO SIGNATURE</t>
  </si>
  <si>
    <t>6V3MF28NAQA_0NO</t>
  </si>
  <si>
    <t>FELPA IN COTONE CON CAPPUCCIO E STAMPA CHEZ VALENTINO</t>
  </si>
  <si>
    <t>6V3MF28NAQA_A03</t>
  </si>
  <si>
    <t>6V3MF28NAPJ_146</t>
  </si>
  <si>
    <t>ARANCIO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</si>
</sst>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€-2]\ * #,##0.00_);_([$€-2]\ * \(#,##0.00\);_([$€-2]\ * &quot;-&quot;??_);_(@_)"/>
    <numFmt numFmtId="165" formatCode="_-[$£-809]* #,##0.00_-;\-[$£-809]* #,##0.00_-;_-[$£-809]* &quot;-&quot;??_-;_-@_-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252525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0" fillId="2" borderId="0" xfId="0" applyNumberFormat="1" applyFill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165" fontId="0" fillId="2" borderId="0" xfId="0" applyNumberFormat="1" applyFill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201290</xdr:colOff>
      <xdr:row>1</xdr:row>
      <xdr:rowOff>3517</xdr:rowOff>
    </xdr:from>
    <xdr:to>
      <xdr:col>1</xdr:col>
      <xdr:colOff>443243</xdr:colOff>
      <xdr:row>1</xdr:row>
      <xdr:rowOff>1320298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1ED1A1A4-BA5D-44EA-895E-656ACDA5A9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290" y="1223220"/>
          <a:ext cx="1071854" cy="1316781"/>
        </a:xfrm>
        <a:prstGeom prst="rect">
          <a:avLst/>
        </a:prstGeom>
      </xdr:spPr>
    </xdr:pic>
    <xdr:clientData/>
  </xdr:twoCellAnchor>
  <xdr:twoCellAnchor editAs="oneCell">
    <xdr:from>
      <xdr:col>0</xdr:col>
      <xdr:colOff>202194</xdr:colOff>
      <xdr:row>5</xdr:row>
      <xdr:rowOff>66170</xdr:rowOff>
    </xdr:from>
    <xdr:to>
      <xdr:col>1</xdr:col>
      <xdr:colOff>506994</xdr:colOff>
      <xdr:row>5</xdr:row>
      <xdr:rowOff>1462805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3DE33B0F-CA9D-4C48-B3B5-AADD14913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2194" y="2631319"/>
          <a:ext cx="1134701" cy="1396635"/>
        </a:xfrm>
        <a:prstGeom prst="rect">
          <a:avLst/>
        </a:prstGeom>
      </xdr:spPr>
    </xdr:pic>
    <xdr:clientData/>
  </xdr:twoCellAnchor>
  <xdr:twoCellAnchor editAs="oneCell">
    <xdr:from>
      <xdr:col>0</xdr:col>
      <xdr:colOff>226335</xdr:colOff>
      <xdr:row>9</xdr:row>
      <xdr:rowOff>38475</xdr:rowOff>
    </xdr:from>
    <xdr:to>
      <xdr:col>1</xdr:col>
      <xdr:colOff>572127</xdr:colOff>
      <xdr:row>9</xdr:row>
      <xdr:rowOff>1489607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EA45987-BF0B-497C-A1C3-9CFE21424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6335" y="4099960"/>
          <a:ext cx="1175693" cy="1451132"/>
        </a:xfrm>
        <a:prstGeom prst="rect">
          <a:avLst/>
        </a:prstGeom>
      </xdr:spPr>
    </xdr:pic>
    <xdr:clientData/>
  </xdr:twoCellAnchor>
  <xdr:twoCellAnchor editAs="oneCell">
    <xdr:from>
      <xdr:col>0</xdr:col>
      <xdr:colOff>205716</xdr:colOff>
      <xdr:row>14</xdr:row>
      <xdr:rowOff>62870</xdr:rowOff>
    </xdr:from>
    <xdr:to>
      <xdr:col>1</xdr:col>
      <xdr:colOff>609439</xdr:colOff>
      <xdr:row>14</xdr:row>
      <xdr:rowOff>1659802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A6C4F286-6F6E-41D7-944D-5ACB4881D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05716" y="5645840"/>
          <a:ext cx="1233624" cy="1596932"/>
        </a:xfrm>
        <a:prstGeom prst="rect">
          <a:avLst/>
        </a:prstGeom>
      </xdr:spPr>
    </xdr:pic>
    <xdr:clientData/>
  </xdr:twoCellAnchor>
  <xdr:twoCellAnchor editAs="oneCell">
    <xdr:from>
      <xdr:col>0</xdr:col>
      <xdr:colOff>201189</xdr:colOff>
      <xdr:row>15</xdr:row>
      <xdr:rowOff>53441</xdr:rowOff>
    </xdr:from>
    <xdr:to>
      <xdr:col>1</xdr:col>
      <xdr:colOff>679010</xdr:colOff>
      <xdr:row>15</xdr:row>
      <xdr:rowOff>1553406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09973658-9E21-4D7C-BA54-DE13143AD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1189" y="7321362"/>
          <a:ext cx="1307722" cy="1499965"/>
        </a:xfrm>
        <a:prstGeom prst="rect">
          <a:avLst/>
        </a:prstGeom>
      </xdr:spPr>
    </xdr:pic>
    <xdr:clientData/>
  </xdr:twoCellAnchor>
  <xdr:twoCellAnchor editAs="oneCell">
    <xdr:from>
      <xdr:col>0</xdr:col>
      <xdr:colOff>150890</xdr:colOff>
      <xdr:row>16</xdr:row>
      <xdr:rowOff>43542</xdr:rowOff>
    </xdr:from>
    <xdr:to>
      <xdr:col>1</xdr:col>
      <xdr:colOff>699128</xdr:colOff>
      <xdr:row>16</xdr:row>
      <xdr:rowOff>1737560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BE59D501-E930-4764-AA2D-A1C122A8E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0890" y="10580770"/>
          <a:ext cx="1378139" cy="1694018"/>
        </a:xfrm>
        <a:prstGeom prst="rect">
          <a:avLst/>
        </a:prstGeom>
      </xdr:spPr>
    </xdr:pic>
    <xdr:clientData/>
  </xdr:twoCellAnchor>
  <xdr:twoCellAnchor editAs="oneCell">
    <xdr:from>
      <xdr:col>0</xdr:col>
      <xdr:colOff>117066</xdr:colOff>
      <xdr:row>17</xdr:row>
      <xdr:rowOff>22004</xdr:rowOff>
    </xdr:from>
    <xdr:to>
      <xdr:col>1</xdr:col>
      <xdr:colOff>667567</xdr:colOff>
      <xdr:row>17</xdr:row>
      <xdr:rowOff>1718351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962816AB-EAC5-4A07-B486-8E6866479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7066" y="12369925"/>
          <a:ext cx="1380402" cy="1696347"/>
        </a:xfrm>
        <a:prstGeom prst="rect">
          <a:avLst/>
        </a:prstGeom>
      </xdr:spPr>
    </xdr:pic>
    <xdr:clientData/>
  </xdr:twoCellAnchor>
  <xdr:twoCellAnchor editAs="oneCell">
    <xdr:from>
      <xdr:col>0</xdr:col>
      <xdr:colOff>94254</xdr:colOff>
      <xdr:row>18</xdr:row>
      <xdr:rowOff>56581</xdr:rowOff>
    </xdr:from>
    <xdr:to>
      <xdr:col>1</xdr:col>
      <xdr:colOff>683348</xdr:colOff>
      <xdr:row>18</xdr:row>
      <xdr:rowOff>1622079</xdr:rowOff>
    </xdr:to>
    <xdr:pic>
      <xdr:nvPicPr>
        <xdr:cNvPr id="10" name="Immagine 9">
          <a:extLst>
            <a:ext uri="{FF2B5EF4-FFF2-40B4-BE49-F238E27FC236}">
              <a16:creationId xmlns:a16="http://schemas.microsoft.com/office/drawing/2014/main" id="{2097F8F4-2041-4EF3-86A8-8FCCE1D27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4254" y="14177472"/>
          <a:ext cx="1418995" cy="15654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B4732-9633-4E13-8C20-D2AE4C65E082}">
  <dimension ref="A1:S20"/>
  <sheetViews>
    <sheetView tabSelected="1" zoomScaleNormal="100" workbookViewId="0">
      <pane ySplit="1" topLeftCell="A2" activePane="bottomLeft" state="frozen"/>
      <selection pane="bottomLeft" activeCell="W17" sqref="W17"/>
    </sheetView>
  </sheetViews>
  <sheetFormatPr defaultColWidth="10.875" defaultRowHeight="15.75" x14ac:dyDescent="0.5"/>
  <cols>
    <col min="1" max="2" width="10.875" style="1"/>
    <col min="3" max="3" width="18.875" style="1" bestFit="1" customWidth="1"/>
    <col min="4" max="4" width="19.875" style="1" customWidth="1"/>
    <col min="5" max="5" width="10.875" style="1"/>
    <col min="6" max="6" width="11.375" style="1" customWidth="1"/>
    <col min="7" max="7" width="16.375" style="1" bestFit="1" customWidth="1"/>
    <col min="8" max="11" width="3.125" style="1" bestFit="1" customWidth="1"/>
    <col min="12" max="12" width="4.375" style="1" bestFit="1" customWidth="1"/>
    <col min="13" max="13" width="10.875" style="1"/>
    <col min="14" max="17" width="13.125" style="10" customWidth="1"/>
    <col min="18" max="19" width="13.125" style="12" customWidth="1"/>
    <col min="20" max="16384" width="10.875" style="1"/>
  </cols>
  <sheetData>
    <row r="1" spans="1:19" s="2" customFormat="1" ht="47.25" x14ac:dyDescent="0.5">
      <c r="A1" s="8" t="s">
        <v>0</v>
      </c>
      <c r="B1" s="8"/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13" t="s">
        <v>16</v>
      </c>
      <c r="S1" s="13" t="s">
        <v>17</v>
      </c>
    </row>
    <row r="2" spans="1:19" ht="106.5" customHeight="1" x14ac:dyDescent="0.5">
      <c r="A2" s="4"/>
      <c r="B2" s="4"/>
      <c r="C2" s="6" t="s">
        <v>18</v>
      </c>
      <c r="D2" s="6" t="s">
        <v>19</v>
      </c>
      <c r="E2" s="4" t="s">
        <v>20</v>
      </c>
      <c r="F2" s="4" t="s">
        <v>21</v>
      </c>
      <c r="G2" s="4" t="s">
        <v>22</v>
      </c>
      <c r="H2" s="4">
        <v>7</v>
      </c>
      <c r="I2" s="4">
        <v>33</v>
      </c>
      <c r="J2" s="4">
        <v>58</v>
      </c>
      <c r="K2" s="4">
        <v>35</v>
      </c>
      <c r="L2" s="4">
        <v>4</v>
      </c>
      <c r="M2" s="5">
        <f>SUM(H2:L2)</f>
        <v>137</v>
      </c>
      <c r="N2" s="9">
        <v>590</v>
      </c>
      <c r="O2" s="9">
        <f t="shared" ref="O2:O19" si="0">SUM(N2*M2)</f>
        <v>80830</v>
      </c>
      <c r="P2" s="9">
        <f t="shared" ref="P2:P19" si="1">N2*(1-77.5%)</f>
        <v>132.75</v>
      </c>
      <c r="Q2" s="9">
        <f t="shared" ref="Q2:Q19" si="2">SUM(P2*M2)</f>
        <v>18186.75</v>
      </c>
      <c r="R2" s="11">
        <f>SUM(P2/1.135)</f>
        <v>116.96035242290749</v>
      </c>
      <c r="S2" s="11">
        <f t="shared" ref="S2:S19" si="3">SUM(R2*M2)</f>
        <v>16023.568281938326</v>
      </c>
    </row>
    <row r="3" spans="1:19" ht="0.75" customHeight="1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>
        <f t="shared" ref="M3:M5" si="4">SUM(H3:L3)</f>
        <v>0</v>
      </c>
      <c r="N3" s="9"/>
      <c r="O3" s="9">
        <f t="shared" si="0"/>
        <v>0</v>
      </c>
      <c r="P3" s="9">
        <f t="shared" si="1"/>
        <v>0</v>
      </c>
      <c r="Q3" s="9">
        <f t="shared" si="2"/>
        <v>0</v>
      </c>
      <c r="R3" s="11">
        <f t="shared" ref="R3:R19" si="5">SUM(P3/1.135)</f>
        <v>0</v>
      </c>
      <c r="S3" s="11">
        <f t="shared" si="3"/>
        <v>0</v>
      </c>
    </row>
    <row r="4" spans="1:19" ht="18.95" hidden="1" customHeight="1" x14ac:dyDescent="0.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>
        <f t="shared" si="4"/>
        <v>0</v>
      </c>
      <c r="N4" s="9"/>
      <c r="O4" s="9">
        <f t="shared" si="0"/>
        <v>0</v>
      </c>
      <c r="P4" s="9">
        <f t="shared" si="1"/>
        <v>0</v>
      </c>
      <c r="Q4" s="9">
        <f t="shared" si="2"/>
        <v>0</v>
      </c>
      <c r="R4" s="11">
        <f t="shared" si="5"/>
        <v>0</v>
      </c>
      <c r="S4" s="11">
        <f t="shared" si="3"/>
        <v>0</v>
      </c>
    </row>
    <row r="5" spans="1:19" ht="18.95" hidden="1" customHeight="1" x14ac:dyDescent="0.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5">
        <f t="shared" si="4"/>
        <v>0</v>
      </c>
      <c r="N5" s="9"/>
      <c r="O5" s="9">
        <f t="shared" si="0"/>
        <v>0</v>
      </c>
      <c r="P5" s="9">
        <f t="shared" si="1"/>
        <v>0</v>
      </c>
      <c r="Q5" s="9">
        <f t="shared" si="2"/>
        <v>0</v>
      </c>
      <c r="R5" s="11">
        <f t="shared" si="5"/>
        <v>0</v>
      </c>
      <c r="S5" s="11">
        <f t="shared" si="3"/>
        <v>0</v>
      </c>
    </row>
    <row r="6" spans="1:19" ht="118.5" customHeight="1" x14ac:dyDescent="0.5">
      <c r="A6" s="4"/>
      <c r="B6" s="4"/>
      <c r="C6" s="6" t="s">
        <v>23</v>
      </c>
      <c r="D6" s="6" t="s">
        <v>19</v>
      </c>
      <c r="E6" s="4" t="s">
        <v>24</v>
      </c>
      <c r="F6" s="4" t="s">
        <v>21</v>
      </c>
      <c r="G6" s="4" t="s">
        <v>22</v>
      </c>
      <c r="H6" s="4">
        <v>3</v>
      </c>
      <c r="I6" s="4">
        <v>30</v>
      </c>
      <c r="J6" s="4">
        <v>58</v>
      </c>
      <c r="K6" s="4">
        <v>30</v>
      </c>
      <c r="L6" s="7">
        <v>8</v>
      </c>
      <c r="M6" s="5">
        <f>SUM(H6:L6)</f>
        <v>129</v>
      </c>
      <c r="N6" s="9">
        <v>590</v>
      </c>
      <c r="O6" s="9">
        <f t="shared" si="0"/>
        <v>76110</v>
      </c>
      <c r="P6" s="9">
        <f t="shared" si="1"/>
        <v>132.75</v>
      </c>
      <c r="Q6" s="9">
        <f t="shared" si="2"/>
        <v>17124.75</v>
      </c>
      <c r="R6" s="11">
        <f t="shared" si="5"/>
        <v>116.96035242290749</v>
      </c>
      <c r="S6" s="11">
        <f t="shared" si="3"/>
        <v>15087.885462555067</v>
      </c>
    </row>
    <row r="7" spans="1:19" ht="18.95" hidden="1" customHeight="1" x14ac:dyDescent="0.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5">
        <f t="shared" ref="M7:M9" si="6">SUM(H7:L7)</f>
        <v>0</v>
      </c>
      <c r="N7" s="9"/>
      <c r="O7" s="9">
        <f t="shared" si="0"/>
        <v>0</v>
      </c>
      <c r="P7" s="9">
        <f t="shared" si="1"/>
        <v>0</v>
      </c>
      <c r="Q7" s="9">
        <f t="shared" si="2"/>
        <v>0</v>
      </c>
      <c r="R7" s="11">
        <f t="shared" si="5"/>
        <v>0</v>
      </c>
      <c r="S7" s="11">
        <f t="shared" si="3"/>
        <v>0</v>
      </c>
    </row>
    <row r="8" spans="1:19" ht="18.95" hidden="1" customHeight="1" x14ac:dyDescent="0.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5">
        <f t="shared" si="6"/>
        <v>0</v>
      </c>
      <c r="N8" s="9"/>
      <c r="O8" s="9">
        <f t="shared" si="0"/>
        <v>0</v>
      </c>
      <c r="P8" s="9">
        <f t="shared" si="1"/>
        <v>0</v>
      </c>
      <c r="Q8" s="9">
        <f t="shared" si="2"/>
        <v>0</v>
      </c>
      <c r="R8" s="11">
        <f t="shared" si="5"/>
        <v>0</v>
      </c>
      <c r="S8" s="11">
        <f t="shared" si="3"/>
        <v>0</v>
      </c>
    </row>
    <row r="9" spans="1:19" ht="18.95" hidden="1" customHeight="1" x14ac:dyDescent="0.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5">
        <f t="shared" si="6"/>
        <v>0</v>
      </c>
      <c r="N9" s="9"/>
      <c r="O9" s="9">
        <f t="shared" si="0"/>
        <v>0</v>
      </c>
      <c r="P9" s="9">
        <f t="shared" si="1"/>
        <v>0</v>
      </c>
      <c r="Q9" s="9">
        <f t="shared" si="2"/>
        <v>0</v>
      </c>
      <c r="R9" s="11">
        <f t="shared" si="5"/>
        <v>0</v>
      </c>
      <c r="S9" s="11">
        <f t="shared" si="3"/>
        <v>0</v>
      </c>
    </row>
    <row r="10" spans="1:19" ht="120" customHeight="1" x14ac:dyDescent="0.5">
      <c r="A10" s="4"/>
      <c r="B10" s="4"/>
      <c r="C10" s="6" t="s">
        <v>25</v>
      </c>
      <c r="D10" s="6" t="s">
        <v>19</v>
      </c>
      <c r="E10" s="4" t="s">
        <v>24</v>
      </c>
      <c r="F10" s="4" t="s">
        <v>21</v>
      </c>
      <c r="G10" s="4" t="s">
        <v>22</v>
      </c>
      <c r="H10" s="4">
        <v>5</v>
      </c>
      <c r="I10" s="4">
        <v>17</v>
      </c>
      <c r="J10" s="4">
        <v>41</v>
      </c>
      <c r="K10" s="4">
        <v>26</v>
      </c>
      <c r="L10" s="4">
        <v>5</v>
      </c>
      <c r="M10" s="5">
        <f>SUM(H10:L10)</f>
        <v>94</v>
      </c>
      <c r="N10" s="9">
        <v>550</v>
      </c>
      <c r="O10" s="9">
        <f t="shared" si="0"/>
        <v>51700</v>
      </c>
      <c r="P10" s="9">
        <f t="shared" si="1"/>
        <v>123.74999999999999</v>
      </c>
      <c r="Q10" s="9">
        <f t="shared" si="2"/>
        <v>11632.499999999998</v>
      </c>
      <c r="R10" s="11">
        <f t="shared" si="5"/>
        <v>109.03083700440527</v>
      </c>
      <c r="S10" s="11">
        <f t="shared" si="3"/>
        <v>10248.898678414096</v>
      </c>
    </row>
    <row r="11" spans="1:19" ht="18.95" hidden="1" customHeight="1" x14ac:dyDescent="0.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5">
        <f t="shared" ref="M11:M14" si="7">SUM(H11:L11)</f>
        <v>0</v>
      </c>
      <c r="N11" s="9"/>
      <c r="O11" s="9">
        <f t="shared" si="0"/>
        <v>0</v>
      </c>
      <c r="P11" s="9">
        <f t="shared" si="1"/>
        <v>0</v>
      </c>
      <c r="Q11" s="9">
        <f t="shared" si="2"/>
        <v>0</v>
      </c>
      <c r="R11" s="11">
        <f t="shared" si="5"/>
        <v>0</v>
      </c>
      <c r="S11" s="11">
        <f t="shared" si="3"/>
        <v>0</v>
      </c>
    </row>
    <row r="12" spans="1:19" ht="18.95" hidden="1" customHeight="1" x14ac:dyDescent="0.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5">
        <f t="shared" si="7"/>
        <v>0</v>
      </c>
      <c r="N12" s="9"/>
      <c r="O12" s="9">
        <f t="shared" si="0"/>
        <v>0</v>
      </c>
      <c r="P12" s="9">
        <f t="shared" si="1"/>
        <v>0</v>
      </c>
      <c r="Q12" s="9">
        <f t="shared" si="2"/>
        <v>0</v>
      </c>
      <c r="R12" s="11">
        <f t="shared" si="5"/>
        <v>0</v>
      </c>
      <c r="S12" s="11">
        <f t="shared" si="3"/>
        <v>0</v>
      </c>
    </row>
    <row r="13" spans="1:19" ht="18.95" hidden="1" customHeight="1" x14ac:dyDescent="0.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5">
        <f t="shared" si="7"/>
        <v>0</v>
      </c>
      <c r="N13" s="9"/>
      <c r="O13" s="9">
        <f t="shared" si="0"/>
        <v>0</v>
      </c>
      <c r="P13" s="9">
        <f t="shared" si="1"/>
        <v>0</v>
      </c>
      <c r="Q13" s="9">
        <f t="shared" si="2"/>
        <v>0</v>
      </c>
      <c r="R13" s="11">
        <f t="shared" si="5"/>
        <v>0</v>
      </c>
      <c r="S13" s="11">
        <f t="shared" si="3"/>
        <v>0</v>
      </c>
    </row>
    <row r="14" spans="1:19" ht="18.95" hidden="1" customHeight="1" x14ac:dyDescent="0.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5">
        <f t="shared" si="7"/>
        <v>0</v>
      </c>
      <c r="N14" s="9"/>
      <c r="O14" s="9">
        <f t="shared" si="0"/>
        <v>0</v>
      </c>
      <c r="P14" s="9">
        <f t="shared" si="1"/>
        <v>0</v>
      </c>
      <c r="Q14" s="9">
        <f t="shared" si="2"/>
        <v>0</v>
      </c>
      <c r="R14" s="11">
        <f t="shared" si="5"/>
        <v>0</v>
      </c>
      <c r="S14" s="11">
        <f t="shared" si="3"/>
        <v>0</v>
      </c>
    </row>
    <row r="15" spans="1:19" ht="133.5" customHeight="1" x14ac:dyDescent="0.5">
      <c r="A15" s="4"/>
      <c r="B15" s="4"/>
      <c r="C15" s="4" t="s">
        <v>26</v>
      </c>
      <c r="D15" s="6" t="s">
        <v>27</v>
      </c>
      <c r="E15" s="4" t="s">
        <v>24</v>
      </c>
      <c r="F15" s="4" t="s">
        <v>21</v>
      </c>
      <c r="G15" s="4" t="s">
        <v>22</v>
      </c>
      <c r="H15" s="4">
        <v>4</v>
      </c>
      <c r="I15" s="4">
        <v>20</v>
      </c>
      <c r="J15" s="4">
        <v>10</v>
      </c>
      <c r="K15" s="4">
        <v>20</v>
      </c>
      <c r="L15" s="4">
        <v>3</v>
      </c>
      <c r="M15" s="5">
        <f t="shared" ref="M15:M19" si="8">SUM(H15:L15)</f>
        <v>57</v>
      </c>
      <c r="N15" s="9">
        <v>450</v>
      </c>
      <c r="O15" s="9">
        <f t="shared" si="0"/>
        <v>25650</v>
      </c>
      <c r="P15" s="9">
        <f t="shared" si="1"/>
        <v>101.24999999999999</v>
      </c>
      <c r="Q15" s="9">
        <f t="shared" si="2"/>
        <v>5771.2499999999991</v>
      </c>
      <c r="R15" s="11">
        <f t="shared" si="5"/>
        <v>89.207048458149771</v>
      </c>
      <c r="S15" s="11">
        <f t="shared" si="3"/>
        <v>5084.8017621145373</v>
      </c>
    </row>
    <row r="16" spans="1:19" ht="126" customHeight="1" x14ac:dyDescent="0.5">
      <c r="A16" s="4"/>
      <c r="B16" s="4"/>
      <c r="C16" s="6" t="s">
        <v>28</v>
      </c>
      <c r="D16" s="6" t="s">
        <v>29</v>
      </c>
      <c r="E16" s="4" t="s">
        <v>24</v>
      </c>
      <c r="F16" s="4" t="s">
        <v>21</v>
      </c>
      <c r="G16" s="4" t="s">
        <v>22</v>
      </c>
      <c r="H16" s="7">
        <v>0</v>
      </c>
      <c r="I16" s="7">
        <v>0</v>
      </c>
      <c r="J16" s="7">
        <v>10</v>
      </c>
      <c r="K16" s="7">
        <v>22</v>
      </c>
      <c r="L16" s="7">
        <v>7</v>
      </c>
      <c r="M16" s="5">
        <f t="shared" si="8"/>
        <v>39</v>
      </c>
      <c r="N16" s="9">
        <v>490</v>
      </c>
      <c r="O16" s="9">
        <f t="shared" si="0"/>
        <v>19110</v>
      </c>
      <c r="P16" s="9">
        <f t="shared" si="1"/>
        <v>110.24999999999999</v>
      </c>
      <c r="Q16" s="9">
        <f t="shared" si="2"/>
        <v>4299.7499999999991</v>
      </c>
      <c r="R16" s="11">
        <f t="shared" si="5"/>
        <v>97.136563876651962</v>
      </c>
      <c r="S16" s="11">
        <f t="shared" si="3"/>
        <v>3788.3259911894265</v>
      </c>
    </row>
    <row r="17" spans="1:19" ht="143.25" customHeight="1" x14ac:dyDescent="0.5">
      <c r="A17" s="4"/>
      <c r="B17" s="4"/>
      <c r="C17" s="4" t="s">
        <v>30</v>
      </c>
      <c r="D17" s="6" t="s">
        <v>31</v>
      </c>
      <c r="E17" s="4" t="s">
        <v>20</v>
      </c>
      <c r="F17" s="4" t="s">
        <v>21</v>
      </c>
      <c r="G17" s="4" t="s">
        <v>22</v>
      </c>
      <c r="H17" s="4">
        <v>14</v>
      </c>
      <c r="I17" s="4">
        <v>54</v>
      </c>
      <c r="J17" s="4">
        <v>44</v>
      </c>
      <c r="K17" s="4">
        <v>46</v>
      </c>
      <c r="L17" s="4">
        <v>18</v>
      </c>
      <c r="M17" s="5">
        <f t="shared" si="8"/>
        <v>176</v>
      </c>
      <c r="N17" s="9">
        <v>890</v>
      </c>
      <c r="O17" s="9">
        <f t="shared" si="0"/>
        <v>156640</v>
      </c>
      <c r="P17" s="9">
        <f t="shared" si="1"/>
        <v>200.24999999999997</v>
      </c>
      <c r="Q17" s="9">
        <f t="shared" si="2"/>
        <v>35243.999999999993</v>
      </c>
      <c r="R17" s="11">
        <f t="shared" si="5"/>
        <v>176.43171806167399</v>
      </c>
      <c r="S17" s="11">
        <f t="shared" si="3"/>
        <v>31051.982378854624</v>
      </c>
    </row>
    <row r="18" spans="1:19" ht="140.25" customHeight="1" x14ac:dyDescent="0.5">
      <c r="A18" s="4"/>
      <c r="B18" s="4"/>
      <c r="C18" s="6" t="s">
        <v>32</v>
      </c>
      <c r="D18" s="6" t="s">
        <v>31</v>
      </c>
      <c r="E18" s="4" t="s">
        <v>24</v>
      </c>
      <c r="F18" s="4" t="s">
        <v>21</v>
      </c>
      <c r="G18" s="4" t="s">
        <v>22</v>
      </c>
      <c r="H18" s="4">
        <v>13</v>
      </c>
      <c r="I18" s="4">
        <v>56</v>
      </c>
      <c r="J18" s="4">
        <v>42</v>
      </c>
      <c r="K18" s="4">
        <v>47</v>
      </c>
      <c r="L18" s="4">
        <v>7</v>
      </c>
      <c r="M18" s="5">
        <f t="shared" si="8"/>
        <v>165</v>
      </c>
      <c r="N18" s="9">
        <v>890</v>
      </c>
      <c r="O18" s="9">
        <f t="shared" si="0"/>
        <v>146850</v>
      </c>
      <c r="P18" s="9">
        <f t="shared" si="1"/>
        <v>200.24999999999997</v>
      </c>
      <c r="Q18" s="9">
        <f t="shared" si="2"/>
        <v>33041.249999999993</v>
      </c>
      <c r="R18" s="11">
        <f t="shared" si="5"/>
        <v>176.43171806167399</v>
      </c>
      <c r="S18" s="11">
        <f t="shared" si="3"/>
        <v>29111.233480176208</v>
      </c>
    </row>
    <row r="19" spans="1:19" ht="132.94999999999999" customHeight="1" x14ac:dyDescent="0.5">
      <c r="A19" s="4"/>
      <c r="B19" s="4"/>
      <c r="C19" s="6" t="s">
        <v>33</v>
      </c>
      <c r="D19" s="6" t="s">
        <v>31</v>
      </c>
      <c r="E19" s="4" t="s">
        <v>34</v>
      </c>
      <c r="F19" s="4" t="s">
        <v>21</v>
      </c>
      <c r="G19" s="4" t="s">
        <v>22</v>
      </c>
      <c r="H19" s="4">
        <v>21</v>
      </c>
      <c r="I19" s="4">
        <v>50</v>
      </c>
      <c r="J19" s="4">
        <v>72</v>
      </c>
      <c r="K19" s="4">
        <v>80</v>
      </c>
      <c r="L19" s="4">
        <v>28</v>
      </c>
      <c r="M19" s="5">
        <f t="shared" si="8"/>
        <v>251</v>
      </c>
      <c r="N19" s="9">
        <v>850</v>
      </c>
      <c r="O19" s="9">
        <f t="shared" si="0"/>
        <v>213350</v>
      </c>
      <c r="P19" s="9">
        <f t="shared" si="1"/>
        <v>191.24999999999997</v>
      </c>
      <c r="Q19" s="9">
        <f t="shared" si="2"/>
        <v>48003.749999999993</v>
      </c>
      <c r="R19" s="11">
        <f t="shared" si="5"/>
        <v>168.50220264317178</v>
      </c>
      <c r="S19" s="11">
        <f t="shared" si="3"/>
        <v>42294.052863436118</v>
      </c>
    </row>
    <row r="20" spans="1:19" s="2" customFormat="1" x14ac:dyDescent="0.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>
        <f>SUM(M2:M19)</f>
        <v>1048</v>
      </c>
      <c r="N20" s="3"/>
      <c r="O20" s="3">
        <f t="shared" ref="O20:S20" si="9">SUM(O2:O19)</f>
        <v>770240</v>
      </c>
      <c r="P20" s="3"/>
      <c r="Q20" s="3">
        <f t="shared" si="9"/>
        <v>173304</v>
      </c>
      <c r="R20" s="13"/>
      <c r="S20" s="13">
        <f t="shared" si="9"/>
        <v>152690.7488986784</v>
      </c>
    </row>
  </sheetData>
  <sheetProtection sheet="1" objects="1" scenarios="1" selectLockedCells="1" selectUnlockedCell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4545f7-dfad-40dc-8880-0a5cc848d94b">
      <Terms xmlns="http://schemas.microsoft.com/office/infopath/2007/PartnerControls"/>
    </lcf76f155ced4ddcb4097134ff3c332f>
    <TaxCatchAll xmlns="3287f65e-bd81-4ef8-9d4a-f770dbe3501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098658C623A54E96A5025728B7D444" ma:contentTypeVersion="10" ma:contentTypeDescription="Create a new document." ma:contentTypeScope="" ma:versionID="e87a13b66acd407c3e7f48fd769c63d6">
  <xsd:schema xmlns:xsd="http://www.w3.org/2001/XMLSchema" xmlns:xs="http://www.w3.org/2001/XMLSchema" xmlns:p="http://schemas.microsoft.com/office/2006/metadata/properties" xmlns:ns2="534545f7-dfad-40dc-8880-0a5cc848d94b" xmlns:ns3="3287f65e-bd81-4ef8-9d4a-f770dbe35018" targetNamespace="http://schemas.microsoft.com/office/2006/metadata/properties" ma:root="true" ma:fieldsID="90cb2660f7168e0d07c8b93d84999f32" ns2:_="" ns3:_="">
    <xsd:import namespace="534545f7-dfad-40dc-8880-0a5cc848d94b"/>
    <xsd:import namespace="3287f65e-bd81-4ef8-9d4a-f770dbe35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4545f7-dfad-40dc-8880-0a5cc848d9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cd6e26e-a0d5-4514-a7a5-f199c78bb5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7f65e-bd81-4ef8-9d4a-f770dbe3501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18f3c1e-5d59-4341-848b-a6119cdf5478}" ma:internalName="TaxCatchAll" ma:showField="CatchAllData" ma:web="3287f65e-bd81-4ef8-9d4a-f770dbe350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753982-43F3-4400-BBA2-80C1D61D3AED}">
  <ds:schemaRefs>
    <ds:schemaRef ds:uri="http://schemas.microsoft.com/office/2006/metadata/properties"/>
    <ds:schemaRef ds:uri="3287f65e-bd81-4ef8-9d4a-f770dbe35018"/>
    <ds:schemaRef ds:uri="http://purl.org/dc/dcmitype/"/>
    <ds:schemaRef ds:uri="http://purl.org/dc/terms/"/>
    <ds:schemaRef ds:uri="http://schemas.microsoft.com/office/2006/documentManagement/types"/>
    <ds:schemaRef ds:uri="534545f7-dfad-40dc-8880-0a5cc848d94b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674CF8F-A6C0-4636-A7CB-6DCA797FDF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4545f7-dfad-40dc-8880-0a5cc848d94b"/>
    <ds:schemaRef ds:uri="3287f65e-bd81-4ef8-9d4a-f770dbe35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19E865-8DAC-4B31-97EF-0045E10C59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Ikenna Monza Trading</cp:lastModifiedBy>
  <cp:revision/>
  <dcterms:created xsi:type="dcterms:W3CDTF">2025-01-27T11:51:28Z</dcterms:created>
  <dcterms:modified xsi:type="dcterms:W3CDTF">2026-06-03T09:03:18Z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0x01010040098658C623A54E96A5025728B7D444</vt:lpwstr>
  </property>
  <property fmtid="{D5CDD505-2E9C-101B-9397-08002B2CF9AE}" pid="3" name="MediaServiceImageTags">
    <vt:lpwstr/>
  </property>
</Properties>
</file>