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EC9ECE7D-00DA-4AAA-9198-CE060ECDCFE5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OFFER!$A$14:$S$29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1" l="1"/>
  <c r="Y32" i="1"/>
  <c r="Y15" i="1"/>
  <c r="X16" i="1"/>
  <c r="Y16" i="1" s="1"/>
  <c r="X17" i="1"/>
  <c r="Y17" i="1" s="1"/>
  <c r="X22" i="1"/>
  <c r="X23" i="1"/>
  <c r="X24" i="1"/>
  <c r="X25" i="1"/>
  <c r="X26" i="1"/>
  <c r="Y26" i="1" s="1"/>
  <c r="X27" i="1"/>
  <c r="Y27" i="1" s="1"/>
  <c r="X32" i="1"/>
  <c r="X15" i="1"/>
  <c r="W16" i="1"/>
  <c r="W17" i="1"/>
  <c r="W18" i="1"/>
  <c r="W19" i="1"/>
  <c r="W25" i="1"/>
  <c r="W26" i="1"/>
  <c r="W27" i="1"/>
  <c r="W28" i="1"/>
  <c r="W29" i="1"/>
  <c r="V16" i="1"/>
  <c r="V17" i="1"/>
  <c r="V18" i="1"/>
  <c r="X18" i="1" s="1"/>
  <c r="Y18" i="1" s="1"/>
  <c r="V19" i="1"/>
  <c r="X19" i="1" s="1"/>
  <c r="Y19" i="1" s="1"/>
  <c r="V20" i="1"/>
  <c r="W20" i="1" s="1"/>
  <c r="V21" i="1"/>
  <c r="W21" i="1" s="1"/>
  <c r="V22" i="1"/>
  <c r="W22" i="1" s="1"/>
  <c r="V23" i="1"/>
  <c r="V24" i="1"/>
  <c r="V25" i="1"/>
  <c r="V26" i="1"/>
  <c r="V27" i="1"/>
  <c r="V28" i="1"/>
  <c r="X28" i="1" s="1"/>
  <c r="Y28" i="1" s="1"/>
  <c r="V29" i="1"/>
  <c r="X29" i="1" s="1"/>
  <c r="Y29" i="1" s="1"/>
  <c r="V30" i="1"/>
  <c r="W30" i="1" s="1"/>
  <c r="V31" i="1"/>
  <c r="W31" i="1" s="1"/>
  <c r="V32" i="1"/>
  <c r="W32" i="1" s="1"/>
  <c r="V15" i="1"/>
  <c r="U17" i="1"/>
  <c r="U18" i="1"/>
  <c r="U19" i="1"/>
  <c r="U20" i="1"/>
  <c r="U21" i="1"/>
  <c r="U22" i="1"/>
  <c r="U23" i="1"/>
  <c r="U27" i="1"/>
  <c r="U28" i="1"/>
  <c r="U29" i="1"/>
  <c r="U30" i="1"/>
  <c r="U31" i="1"/>
  <c r="U32" i="1"/>
  <c r="U15" i="1"/>
  <c r="G16" i="1"/>
  <c r="U16" i="1" s="1"/>
  <c r="G17" i="1"/>
  <c r="G18" i="1"/>
  <c r="G19" i="1"/>
  <c r="G20" i="1"/>
  <c r="G21" i="1"/>
  <c r="G22" i="1"/>
  <c r="Y22" i="1" s="1"/>
  <c r="G23" i="1"/>
  <c r="Y23" i="1" s="1"/>
  <c r="G24" i="1"/>
  <c r="U24" i="1" s="1"/>
  <c r="G25" i="1"/>
  <c r="U25" i="1" s="1"/>
  <c r="G26" i="1"/>
  <c r="U26" i="1" s="1"/>
  <c r="G27" i="1"/>
  <c r="G28" i="1"/>
  <c r="G15" i="1"/>
  <c r="W15" i="1" s="1"/>
  <c r="Y24" i="1" l="1"/>
  <c r="W23" i="1"/>
  <c r="W33" i="1" s="1"/>
  <c r="X21" i="1"/>
  <c r="Y21" i="1" s="1"/>
  <c r="X30" i="1"/>
  <c r="Y30" i="1" s="1"/>
  <c r="X20" i="1"/>
  <c r="Y20" i="1" s="1"/>
  <c r="W24" i="1"/>
  <c r="X31" i="1"/>
  <c r="Y31" i="1" s="1"/>
  <c r="G33" i="1"/>
  <c r="U33" i="1"/>
  <c r="Y33" i="1" l="1"/>
</calcChain>
</file>

<file path=xl/sharedStrings.xml><?xml version="1.0" encoding="utf-8"?>
<sst xmlns="http://schemas.openxmlformats.org/spreadsheetml/2006/main" count="115" uniqueCount="48">
  <si>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</si>
  <si>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</si>
  <si>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</si>
  <si>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</si>
  <si>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</si>
  <si>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</si>
  <si>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</si>
  <si>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</si>
  <si>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</si>
  <si>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</si>
  <si>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</si>
  <si>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</si>
  <si>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</si>
  <si>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IMAGE</t>
  </si>
  <si>
    <t>MODEL</t>
  </si>
  <si>
    <t>COLOUR</t>
  </si>
  <si>
    <t>GENDER</t>
  </si>
  <si>
    <t>CATEGORY</t>
  </si>
  <si>
    <t>QTY</t>
  </si>
  <si>
    <t>RRP €</t>
  </si>
  <si>
    <t>RRP TOT €</t>
  </si>
  <si>
    <t>COST €</t>
  </si>
  <si>
    <t>COST TOT €</t>
  </si>
  <si>
    <t>COST £</t>
  </si>
  <si>
    <t>COST TOT £</t>
  </si>
  <si>
    <t>MISSONI</t>
  </si>
  <si>
    <t>SHMISRET</t>
  </si>
  <si>
    <t>WHITE</t>
  </si>
  <si>
    <t>UNISEX</t>
  </si>
  <si>
    <t>SCARPA</t>
  </si>
  <si>
    <t>SILVER</t>
  </si>
  <si>
    <t>FUXIA</t>
  </si>
  <si>
    <t>BLACK</t>
  </si>
  <si>
    <t>SHMISCAS</t>
  </si>
  <si>
    <t>GREEN</t>
  </si>
  <si>
    <t>YELLOW</t>
  </si>
  <si>
    <t>SHMISBJOM</t>
  </si>
  <si>
    <t>GREY</t>
  </si>
  <si>
    <t>UOMO</t>
  </si>
  <si>
    <t>IVORY</t>
  </si>
  <si>
    <t>SHMISCAN</t>
  </si>
  <si>
    <t>BLUE</t>
  </si>
  <si>
    <t>RED</t>
  </si>
  <si>
    <t>SHMISNRU</t>
  </si>
  <si>
    <t>SHISNRU</t>
  </si>
  <si>
    <t>GOLD</t>
  </si>
  <si>
    <t>SHIMISCAS</t>
  </si>
  <si>
    <t>SHIMISCAN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</si>
</sst>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8" x14ac:knownFonts="1">
    <font>
      <sz val="10"/>
      <color rgb="FF000000"/>
      <name val="Times New Roman"/>
      <charset val="204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color rgb="FF000000"/>
      <name val="Times New Roman"/>
      <family val="1"/>
    </font>
    <font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Alignment="1">
      <alignment horizontal="center" vertical="center"/>
    </xf>
    <xf numFmtId="165" fontId="1" fillId="3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166" fontId="1" fillId="4" borderId="1" xfId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306614</xdr:colOff>
      <xdr:row>23</xdr:row>
      <xdr:rowOff>177970</xdr:rowOff>
    </xdr:from>
    <xdr:to>
      <xdr:col>2</xdr:col>
      <xdr:colOff>1360</xdr:colOff>
      <xdr:row>23</xdr:row>
      <xdr:rowOff>1970313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6E5CB80-1A1E-B3CC-6969-E7E42BF80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957" y="18106741"/>
          <a:ext cx="1456871" cy="1792343"/>
        </a:xfrm>
        <a:prstGeom prst="rect">
          <a:avLst/>
        </a:prstGeom>
      </xdr:spPr>
    </xdr:pic>
    <xdr:clientData/>
  </xdr:twoCellAnchor>
  <xdr:twoCellAnchor editAs="oneCell">
    <xdr:from>
      <xdr:col>1</xdr:col>
      <xdr:colOff>283030</xdr:colOff>
      <xdr:row>21</xdr:row>
      <xdr:rowOff>119321</xdr:rowOff>
    </xdr:from>
    <xdr:to>
      <xdr:col>1</xdr:col>
      <xdr:colOff>1719944</xdr:colOff>
      <xdr:row>21</xdr:row>
      <xdr:rowOff>1970315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1D56B2-799B-7445-A30A-AAB63CB29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373" y="13802664"/>
          <a:ext cx="1513114" cy="1850994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272144</xdr:colOff>
      <xdr:row>26</xdr:row>
      <xdr:rowOff>128939</xdr:rowOff>
    </xdr:from>
    <xdr:to>
      <xdr:col>1</xdr:col>
      <xdr:colOff>1719944</xdr:colOff>
      <xdr:row>26</xdr:row>
      <xdr:rowOff>1910821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D517C0-8771-0074-11BD-E1A38396E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487" y="23261082"/>
          <a:ext cx="1447800" cy="1781882"/>
        </a:xfrm>
        <a:prstGeom prst="rect">
          <a:avLst/>
        </a:prstGeom>
      </xdr:spPr>
    </xdr:pic>
    <xdr:clientData/>
  </xdr:twoCellAnchor>
  <xdr:twoCellAnchor editAs="oneCell">
    <xdr:from>
      <xdr:col>1</xdr:col>
      <xdr:colOff>239486</xdr:colOff>
      <xdr:row>22</xdr:row>
      <xdr:rowOff>65314</xdr:rowOff>
    </xdr:from>
    <xdr:to>
      <xdr:col>2</xdr:col>
      <xdr:colOff>2269</xdr:colOff>
      <xdr:row>22</xdr:row>
      <xdr:rowOff>1894585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367DA6E-0B5F-DC80-0CBB-EBD58B6F1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8829" y="15871371"/>
          <a:ext cx="1486808" cy="1829271"/>
        </a:xfrm>
        <a:prstGeom prst="rect">
          <a:avLst/>
        </a:prstGeom>
      </xdr:spPr>
    </xdr:pic>
    <xdr:clientData/>
  </xdr:twoCellAnchor>
  <xdr:twoCellAnchor editAs="oneCell">
    <xdr:from>
      <xdr:col>1</xdr:col>
      <xdr:colOff>293915</xdr:colOff>
      <xdr:row>14</xdr:row>
      <xdr:rowOff>77417</xdr:rowOff>
    </xdr:from>
    <xdr:to>
      <xdr:col>1</xdr:col>
      <xdr:colOff>1719943</xdr:colOff>
      <xdr:row>14</xdr:row>
      <xdr:rowOff>1828801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C4053F5-6003-CAE1-85C1-588816C83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3258" y="501960"/>
          <a:ext cx="1426028" cy="1751384"/>
        </a:xfrm>
        <a:prstGeom prst="rect">
          <a:avLst/>
        </a:prstGeom>
      </xdr:spPr>
    </xdr:pic>
    <xdr:clientData/>
  </xdr:twoCellAnchor>
  <xdr:twoCellAnchor editAs="oneCell">
    <xdr:from>
      <xdr:col>1</xdr:col>
      <xdr:colOff>293915</xdr:colOff>
      <xdr:row>20</xdr:row>
      <xdr:rowOff>87086</xdr:rowOff>
    </xdr:from>
    <xdr:to>
      <xdr:col>2</xdr:col>
      <xdr:colOff>1361</xdr:colOff>
      <xdr:row>20</xdr:row>
      <xdr:rowOff>1978029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F7CBB15-3161-F36F-537D-EDB62303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3258" y="11604172"/>
          <a:ext cx="1545771" cy="1890943"/>
        </a:xfrm>
        <a:prstGeom prst="rect">
          <a:avLst/>
        </a:prstGeom>
      </xdr:spPr>
    </xdr:pic>
    <xdr:clientData/>
  </xdr:twoCellAnchor>
  <xdr:twoCellAnchor editAs="oneCell">
    <xdr:from>
      <xdr:col>1</xdr:col>
      <xdr:colOff>315686</xdr:colOff>
      <xdr:row>19</xdr:row>
      <xdr:rowOff>130628</xdr:rowOff>
    </xdr:from>
    <xdr:to>
      <xdr:col>1</xdr:col>
      <xdr:colOff>1709058</xdr:colOff>
      <xdr:row>19</xdr:row>
      <xdr:rowOff>1835141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FAC29FF-4128-6F60-F794-BF7767E98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5029" y="9612085"/>
          <a:ext cx="1393372" cy="1704513"/>
        </a:xfrm>
        <a:prstGeom prst="rect">
          <a:avLst/>
        </a:prstGeom>
      </xdr:spPr>
    </xdr:pic>
    <xdr:clientData/>
  </xdr:twoCellAnchor>
  <xdr:twoCellAnchor editAs="oneCell">
    <xdr:from>
      <xdr:col>1</xdr:col>
      <xdr:colOff>226105</xdr:colOff>
      <xdr:row>17</xdr:row>
      <xdr:rowOff>174171</xdr:rowOff>
    </xdr:from>
    <xdr:to>
      <xdr:col>1</xdr:col>
      <xdr:colOff>1719400</xdr:colOff>
      <xdr:row>17</xdr:row>
      <xdr:rowOff>2090057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4032AC8-5B7C-F007-B3AF-71555791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5448" y="6389914"/>
          <a:ext cx="1559970" cy="1915886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16</xdr:row>
      <xdr:rowOff>76200</xdr:rowOff>
    </xdr:from>
    <xdr:to>
      <xdr:col>1</xdr:col>
      <xdr:colOff>1665514</xdr:colOff>
      <xdr:row>16</xdr:row>
      <xdr:rowOff>1747368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72D9BCD-07A2-F0D0-AE16-F230938CA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4144" y="4474029"/>
          <a:ext cx="1360713" cy="1671168"/>
        </a:xfrm>
        <a:prstGeom prst="rect">
          <a:avLst/>
        </a:prstGeom>
      </xdr:spPr>
    </xdr:pic>
    <xdr:clientData/>
  </xdr:twoCellAnchor>
  <xdr:twoCellAnchor editAs="oneCell">
    <xdr:from>
      <xdr:col>1</xdr:col>
      <xdr:colOff>261258</xdr:colOff>
      <xdr:row>15</xdr:row>
      <xdr:rowOff>80343</xdr:rowOff>
    </xdr:from>
    <xdr:to>
      <xdr:col>2</xdr:col>
      <xdr:colOff>1360</xdr:colOff>
      <xdr:row>15</xdr:row>
      <xdr:rowOff>1928584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E185666-BEEE-2E64-0F05-39BDD277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0601" y="2431657"/>
          <a:ext cx="1502227" cy="1848241"/>
        </a:xfrm>
        <a:prstGeom prst="rect">
          <a:avLst/>
        </a:prstGeom>
      </xdr:spPr>
    </xdr:pic>
    <xdr:clientData/>
  </xdr:twoCellAnchor>
  <xdr:twoCellAnchor editAs="oneCell">
    <xdr:from>
      <xdr:col>1</xdr:col>
      <xdr:colOff>206828</xdr:colOff>
      <xdr:row>25</xdr:row>
      <xdr:rowOff>43543</xdr:rowOff>
    </xdr:from>
    <xdr:to>
      <xdr:col>2</xdr:col>
      <xdr:colOff>1360</xdr:colOff>
      <xdr:row>25</xdr:row>
      <xdr:rowOff>1952761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CA4AB65-BA23-A037-5A29-4A23B7F09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6171" y="21042086"/>
          <a:ext cx="1556657" cy="1909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abSelected="1" topLeftCell="L1" zoomScaleNormal="100" workbookViewId="0">
      <pane ySplit="14" topLeftCell="A24" activePane="bottomLeft" state="frozen"/>
      <selection activeCell="C1" sqref="C1"/>
      <selection pane="bottomLeft" activeCell="V25" sqref="V25"/>
    </sheetView>
  </sheetViews>
  <sheetFormatPr defaultColWidth="9" defaultRowHeight="15.75" x14ac:dyDescent="0.4"/>
  <cols>
    <col min="1" max="1" width="11.140625" style="4" bestFit="1" customWidth="1"/>
    <col min="2" max="2" width="30.140625" style="4" customWidth="1"/>
    <col min="3" max="3" width="13.35546875" style="4" bestFit="1" customWidth="1"/>
    <col min="4" max="6" width="16.640625" style="4" customWidth="1"/>
    <col min="7" max="7" width="14.35546875" style="4" customWidth="1"/>
    <col min="8" max="8" width="10.35546875" style="4" customWidth="1"/>
    <col min="9" max="9" width="7.640625" style="4" customWidth="1"/>
    <col min="10" max="10" width="7.85546875" style="4" customWidth="1"/>
    <col min="11" max="11" width="8" style="4" customWidth="1"/>
    <col min="12" max="12" width="7.85546875" style="4" customWidth="1"/>
    <col min="13" max="16" width="8.35546875" style="4" customWidth="1"/>
    <col min="17" max="17" width="7.85546875" style="4" customWidth="1"/>
    <col min="18" max="18" width="8" style="4" customWidth="1"/>
    <col min="19" max="19" width="6.140625" style="4" bestFit="1" customWidth="1"/>
    <col min="20" max="20" width="12.640625" style="7" bestFit="1" customWidth="1"/>
    <col min="21" max="21" width="18.5" style="7" customWidth="1"/>
    <col min="22" max="22" width="9.85546875" style="7" bestFit="1" customWidth="1"/>
    <col min="23" max="23" width="18.35546875" style="7" customWidth="1"/>
    <col min="24" max="24" width="9.140625" style="12" bestFit="1" customWidth="1"/>
    <col min="25" max="25" width="18" style="12" customWidth="1"/>
    <col min="26" max="16384" width="9" style="4"/>
  </cols>
  <sheetData>
    <row r="1" spans="1:25" x14ac:dyDescent="0.4">
      <c r="A1" s="18" t="s">
        <v>0</v>
      </c>
      <c r="B1" s="19"/>
      <c r="C1" s="20"/>
    </row>
    <row r="2" spans="1:25" x14ac:dyDescent="0.4">
      <c r="A2" s="21" t="s">
        <v>1</v>
      </c>
      <c r="B2" s="21"/>
      <c r="C2" s="21"/>
    </row>
    <row r="3" spans="1:25" x14ac:dyDescent="0.4">
      <c r="A3" s="21" t="s">
        <v>2</v>
      </c>
      <c r="B3" s="21"/>
      <c r="C3" s="21"/>
    </row>
    <row r="4" spans="1:25" x14ac:dyDescent="0.4">
      <c r="A4" s="21" t="s">
        <v>3</v>
      </c>
      <c r="B4" s="21"/>
      <c r="C4" s="21"/>
    </row>
    <row r="5" spans="1:25" x14ac:dyDescent="0.4">
      <c r="A5" s="21" t="s">
        <v>4</v>
      </c>
      <c r="B5" s="21"/>
      <c r="C5" s="21"/>
    </row>
    <row r="6" spans="1:25" x14ac:dyDescent="0.4">
      <c r="A6" s="21" t="s">
        <v>5</v>
      </c>
      <c r="B6" s="21"/>
      <c r="C6" s="21"/>
    </row>
    <row r="7" spans="1:25" x14ac:dyDescent="0.4">
      <c r="A7" s="21" t="s">
        <v>6</v>
      </c>
      <c r="B7" s="21"/>
      <c r="C7" s="21"/>
    </row>
    <row r="8" spans="1:25" x14ac:dyDescent="0.4">
      <c r="A8" s="21" t="s">
        <v>7</v>
      </c>
      <c r="B8" s="21"/>
      <c r="C8" s="21"/>
    </row>
    <row r="9" spans="1:25" x14ac:dyDescent="0.4">
      <c r="A9" s="21" t="s">
        <v>8</v>
      </c>
      <c r="B9" s="21"/>
      <c r="C9" s="21"/>
    </row>
    <row r="10" spans="1:25" x14ac:dyDescent="0.4">
      <c r="A10" s="15" t="s">
        <v>9</v>
      </c>
      <c r="B10" s="16"/>
      <c r="C10" s="17"/>
    </row>
    <row r="11" spans="1:25" x14ac:dyDescent="0.4">
      <c r="A11" s="15" t="s">
        <v>10</v>
      </c>
      <c r="B11" s="16"/>
      <c r="C11" s="17"/>
    </row>
    <row r="12" spans="1:25" x14ac:dyDescent="0.4">
      <c r="A12" s="15" t="s">
        <v>11</v>
      </c>
      <c r="B12" s="16"/>
      <c r="C12" s="17"/>
    </row>
    <row r="14" spans="1:25" ht="33" customHeight="1" x14ac:dyDescent="0.4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>
        <v>36</v>
      </c>
      <c r="I14" s="6">
        <v>37</v>
      </c>
      <c r="J14" s="6">
        <v>38</v>
      </c>
      <c r="K14" s="6">
        <v>39</v>
      </c>
      <c r="L14" s="6">
        <v>40</v>
      </c>
      <c r="M14" s="6">
        <v>41</v>
      </c>
      <c r="N14" s="6">
        <v>42</v>
      </c>
      <c r="O14" s="6">
        <v>43</v>
      </c>
      <c r="P14" s="6">
        <v>44</v>
      </c>
      <c r="Q14" s="6">
        <v>45</v>
      </c>
      <c r="R14" s="6">
        <v>46</v>
      </c>
      <c r="S14" s="6">
        <v>47</v>
      </c>
      <c r="T14" s="8" t="s">
        <v>19</v>
      </c>
      <c r="U14" s="8" t="s">
        <v>20</v>
      </c>
      <c r="V14" s="8" t="s">
        <v>21</v>
      </c>
      <c r="W14" s="8" t="s">
        <v>22</v>
      </c>
      <c r="X14" s="14" t="s">
        <v>23</v>
      </c>
      <c r="Y14" s="14" t="s">
        <v>24</v>
      </c>
    </row>
    <row r="15" spans="1:25" ht="152.1" customHeight="1" x14ac:dyDescent="0.4">
      <c r="A15" s="1" t="s">
        <v>25</v>
      </c>
      <c r="B15" s="1"/>
      <c r="C15" s="1" t="s">
        <v>26</v>
      </c>
      <c r="D15" s="1" t="s">
        <v>27</v>
      </c>
      <c r="E15" s="1" t="s">
        <v>28</v>
      </c>
      <c r="F15" s="1" t="s">
        <v>29</v>
      </c>
      <c r="G15" s="1">
        <f t="shared" ref="G15:G28" si="0">SUM(H15:S15)</f>
        <v>159</v>
      </c>
      <c r="H15" s="1">
        <v>6</v>
      </c>
      <c r="I15" s="1">
        <v>20</v>
      </c>
      <c r="J15" s="1">
        <v>25</v>
      </c>
      <c r="K15" s="1">
        <v>20</v>
      </c>
      <c r="L15" s="1">
        <v>13</v>
      </c>
      <c r="M15" s="1">
        <v>19</v>
      </c>
      <c r="N15" s="1">
        <v>1</v>
      </c>
      <c r="O15" s="1">
        <v>16</v>
      </c>
      <c r="P15" s="1">
        <v>1</v>
      </c>
      <c r="Q15" s="1">
        <v>19</v>
      </c>
      <c r="R15" s="1">
        <v>19</v>
      </c>
      <c r="S15" s="1">
        <v>0</v>
      </c>
      <c r="T15" s="9">
        <v>275</v>
      </c>
      <c r="U15" s="9">
        <f t="shared" ref="U15:U32" si="1">SUM(T15*G15)</f>
        <v>43725</v>
      </c>
      <c r="V15" s="9">
        <f>SUM(T15*13%)</f>
        <v>35.75</v>
      </c>
      <c r="W15" s="9">
        <f t="shared" ref="W15:W32" si="2">SUM(V15*G15)</f>
        <v>5684.25</v>
      </c>
      <c r="X15" s="13">
        <f>SUM(V15/1.12)</f>
        <v>31.919642857142854</v>
      </c>
      <c r="Y15" s="13">
        <f t="shared" ref="Y15:Y32" si="3">SUM(X15*G15)</f>
        <v>5075.2232142857138</v>
      </c>
    </row>
    <row r="16" spans="1:25" ht="161.1" customHeight="1" x14ac:dyDescent="0.4">
      <c r="A16" s="1" t="s">
        <v>25</v>
      </c>
      <c r="B16" s="1"/>
      <c r="C16" s="1" t="s">
        <v>26</v>
      </c>
      <c r="D16" s="1" t="s">
        <v>30</v>
      </c>
      <c r="E16" s="1" t="s">
        <v>28</v>
      </c>
      <c r="F16" s="1" t="s">
        <v>29</v>
      </c>
      <c r="G16" s="1">
        <f t="shared" si="0"/>
        <v>74</v>
      </c>
      <c r="H16" s="1">
        <v>4</v>
      </c>
      <c r="I16" s="1">
        <v>14</v>
      </c>
      <c r="J16" s="1">
        <v>2</v>
      </c>
      <c r="K16" s="1">
        <v>11</v>
      </c>
      <c r="L16" s="1">
        <v>13</v>
      </c>
      <c r="M16" s="1">
        <v>13</v>
      </c>
      <c r="N16" s="1">
        <v>0</v>
      </c>
      <c r="O16" s="1">
        <v>0</v>
      </c>
      <c r="P16" s="1">
        <v>0</v>
      </c>
      <c r="Q16" s="1">
        <v>10</v>
      </c>
      <c r="R16" s="1">
        <v>7</v>
      </c>
      <c r="S16" s="1">
        <v>0</v>
      </c>
      <c r="T16" s="9">
        <v>275</v>
      </c>
      <c r="U16" s="9">
        <f t="shared" si="1"/>
        <v>20350</v>
      </c>
      <c r="V16" s="9">
        <f t="shared" ref="V16:V32" si="4">SUM(T16*13%)</f>
        <v>35.75</v>
      </c>
      <c r="W16" s="9">
        <f t="shared" si="2"/>
        <v>2645.5</v>
      </c>
      <c r="X16" s="13">
        <f t="shared" ref="X16:X32" si="5">SUM(V16/1.12)</f>
        <v>31.919642857142854</v>
      </c>
      <c r="Y16" s="13">
        <f t="shared" si="3"/>
        <v>2362.0535714285711</v>
      </c>
    </row>
    <row r="17" spans="1:25" ht="143.1" customHeight="1" x14ac:dyDescent="0.4">
      <c r="A17" s="1" t="s">
        <v>25</v>
      </c>
      <c r="B17" s="1"/>
      <c r="C17" s="1" t="s">
        <v>26</v>
      </c>
      <c r="D17" s="1" t="s">
        <v>31</v>
      </c>
      <c r="E17" s="1" t="s">
        <v>28</v>
      </c>
      <c r="F17" s="1" t="s">
        <v>29</v>
      </c>
      <c r="G17" s="1">
        <f t="shared" si="0"/>
        <v>43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2</v>
      </c>
      <c r="N17" s="1">
        <v>17</v>
      </c>
      <c r="O17" s="1">
        <v>18</v>
      </c>
      <c r="P17" s="1">
        <v>1</v>
      </c>
      <c r="Q17" s="1">
        <v>2</v>
      </c>
      <c r="R17" s="1">
        <v>2</v>
      </c>
      <c r="S17" s="1"/>
      <c r="T17" s="9">
        <v>275</v>
      </c>
      <c r="U17" s="9">
        <f t="shared" si="1"/>
        <v>11825</v>
      </c>
      <c r="V17" s="9">
        <f t="shared" si="4"/>
        <v>35.75</v>
      </c>
      <c r="W17" s="9">
        <f t="shared" si="2"/>
        <v>1537.25</v>
      </c>
      <c r="X17" s="13">
        <f t="shared" si="5"/>
        <v>31.919642857142854</v>
      </c>
      <c r="Y17" s="13">
        <f t="shared" si="3"/>
        <v>1372.5446428571427</v>
      </c>
    </row>
    <row r="18" spans="1:25" ht="167.1" customHeight="1" x14ac:dyDescent="0.4">
      <c r="A18" s="1" t="s">
        <v>25</v>
      </c>
      <c r="B18" s="1"/>
      <c r="C18" s="1" t="s">
        <v>26</v>
      </c>
      <c r="D18" s="1" t="s">
        <v>32</v>
      </c>
      <c r="E18" s="1" t="s">
        <v>28</v>
      </c>
      <c r="F18" s="1" t="s">
        <v>29</v>
      </c>
      <c r="G18" s="1">
        <f t="shared" si="0"/>
        <v>67</v>
      </c>
      <c r="H18" s="1">
        <v>1</v>
      </c>
      <c r="I18" s="1">
        <v>1</v>
      </c>
      <c r="J18" s="1">
        <v>7</v>
      </c>
      <c r="K18" s="1">
        <v>1</v>
      </c>
      <c r="L18" s="1">
        <v>11</v>
      </c>
      <c r="M18" s="1">
        <v>12</v>
      </c>
      <c r="N18" s="1">
        <v>0</v>
      </c>
      <c r="O18" s="1">
        <v>0</v>
      </c>
      <c r="P18" s="1">
        <v>2</v>
      </c>
      <c r="Q18" s="1">
        <v>10</v>
      </c>
      <c r="R18" s="1">
        <v>22</v>
      </c>
      <c r="S18" s="1"/>
      <c r="T18" s="9">
        <v>275</v>
      </c>
      <c r="U18" s="9">
        <f t="shared" si="1"/>
        <v>18425</v>
      </c>
      <c r="V18" s="9">
        <f t="shared" si="4"/>
        <v>35.75</v>
      </c>
      <c r="W18" s="9">
        <f t="shared" si="2"/>
        <v>2395.25</v>
      </c>
      <c r="X18" s="13">
        <f t="shared" si="5"/>
        <v>31.919642857142854</v>
      </c>
      <c r="Y18" s="13">
        <f t="shared" si="3"/>
        <v>2138.6160714285711</v>
      </c>
    </row>
    <row r="19" spans="1:25" ht="88.35" hidden="1" customHeight="1" x14ac:dyDescent="0.4">
      <c r="A19" s="1" t="s">
        <v>25</v>
      </c>
      <c r="B19" s="1"/>
      <c r="C19" s="1" t="s">
        <v>33</v>
      </c>
      <c r="D19" s="1" t="s">
        <v>34</v>
      </c>
      <c r="E19" s="1" t="s">
        <v>28</v>
      </c>
      <c r="F19" s="1" t="s">
        <v>29</v>
      </c>
      <c r="G19" s="1">
        <f t="shared" si="0"/>
        <v>12</v>
      </c>
      <c r="H19" s="1">
        <v>0</v>
      </c>
      <c r="I19" s="1">
        <v>0</v>
      </c>
      <c r="J19" s="1">
        <v>0</v>
      </c>
      <c r="K19" s="1">
        <v>2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9</v>
      </c>
      <c r="R19" s="1">
        <v>0</v>
      </c>
      <c r="S19" s="1">
        <v>1</v>
      </c>
      <c r="T19" s="9">
        <v>235</v>
      </c>
      <c r="U19" s="9">
        <f t="shared" si="1"/>
        <v>2820</v>
      </c>
      <c r="V19" s="9">
        <f t="shared" si="4"/>
        <v>30.55</v>
      </c>
      <c r="W19" s="9">
        <f t="shared" si="2"/>
        <v>366.6</v>
      </c>
      <c r="X19" s="13">
        <f t="shared" si="5"/>
        <v>27.276785714285712</v>
      </c>
      <c r="Y19" s="13">
        <f t="shared" si="3"/>
        <v>327.32142857142856</v>
      </c>
    </row>
    <row r="20" spans="1:25" ht="160.35" customHeight="1" x14ac:dyDescent="0.4">
      <c r="A20" s="1" t="s">
        <v>25</v>
      </c>
      <c r="B20" s="1"/>
      <c r="C20" s="1" t="s">
        <v>33</v>
      </c>
      <c r="D20" s="1" t="s">
        <v>35</v>
      </c>
      <c r="E20" s="1" t="s">
        <v>28</v>
      </c>
      <c r="F20" s="1" t="s">
        <v>29</v>
      </c>
      <c r="G20" s="1">
        <f t="shared" si="0"/>
        <v>8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4</v>
      </c>
      <c r="S20" s="1">
        <v>3</v>
      </c>
      <c r="T20" s="9">
        <v>235</v>
      </c>
      <c r="U20" s="9">
        <f t="shared" si="1"/>
        <v>1880</v>
      </c>
      <c r="V20" s="9">
        <f t="shared" si="4"/>
        <v>30.55</v>
      </c>
      <c r="W20" s="9">
        <f t="shared" si="2"/>
        <v>244.4</v>
      </c>
      <c r="X20" s="13">
        <f t="shared" si="5"/>
        <v>27.276785714285712</v>
      </c>
      <c r="Y20" s="13">
        <f t="shared" si="3"/>
        <v>218.21428571428569</v>
      </c>
    </row>
    <row r="21" spans="1:25" ht="170.45" customHeight="1" x14ac:dyDescent="0.4">
      <c r="A21" s="1" t="s">
        <v>25</v>
      </c>
      <c r="B21" s="1"/>
      <c r="C21" s="1" t="s">
        <v>36</v>
      </c>
      <c r="D21" s="1" t="s">
        <v>37</v>
      </c>
      <c r="E21" s="1" t="s">
        <v>38</v>
      </c>
      <c r="F21" s="1" t="s">
        <v>29</v>
      </c>
      <c r="G21" s="1">
        <f t="shared" si="0"/>
        <v>12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8</v>
      </c>
      <c r="N21" s="1">
        <v>0</v>
      </c>
      <c r="O21" s="1">
        <v>0</v>
      </c>
      <c r="P21" s="1">
        <v>0</v>
      </c>
      <c r="Q21" s="1">
        <v>1</v>
      </c>
      <c r="R21" s="1"/>
      <c r="S21" s="1">
        <v>3</v>
      </c>
      <c r="T21" s="9">
        <v>395</v>
      </c>
      <c r="U21" s="9">
        <f t="shared" si="1"/>
        <v>4740</v>
      </c>
      <c r="V21" s="9">
        <f t="shared" si="4"/>
        <v>51.35</v>
      </c>
      <c r="W21" s="9">
        <f t="shared" si="2"/>
        <v>616.20000000000005</v>
      </c>
      <c r="X21" s="13">
        <f t="shared" si="5"/>
        <v>45.848214285714285</v>
      </c>
      <c r="Y21" s="13">
        <f t="shared" si="3"/>
        <v>550.17857142857144</v>
      </c>
    </row>
    <row r="22" spans="1:25" ht="167.1" customHeight="1" x14ac:dyDescent="0.4">
      <c r="A22" s="1" t="s">
        <v>25</v>
      </c>
      <c r="B22" s="1"/>
      <c r="C22" s="1" t="s">
        <v>36</v>
      </c>
      <c r="D22" s="1" t="s">
        <v>39</v>
      </c>
      <c r="E22" s="1" t="s">
        <v>38</v>
      </c>
      <c r="F22" s="1" t="s">
        <v>29</v>
      </c>
      <c r="G22" s="1">
        <f t="shared" si="0"/>
        <v>8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6</v>
      </c>
      <c r="R22" s="1">
        <v>0</v>
      </c>
      <c r="S22" s="1">
        <v>1</v>
      </c>
      <c r="T22" s="9">
        <v>395</v>
      </c>
      <c r="U22" s="9">
        <f t="shared" si="1"/>
        <v>3160</v>
      </c>
      <c r="V22" s="9">
        <f t="shared" si="4"/>
        <v>51.35</v>
      </c>
      <c r="W22" s="9">
        <f t="shared" si="2"/>
        <v>410.8</v>
      </c>
      <c r="X22" s="13">
        <f t="shared" si="5"/>
        <v>45.848214285714285</v>
      </c>
      <c r="Y22" s="13">
        <f t="shared" si="3"/>
        <v>366.78571428571428</v>
      </c>
    </row>
    <row r="23" spans="1:25" ht="167.1" customHeight="1" x14ac:dyDescent="0.4">
      <c r="A23" s="1" t="s">
        <v>25</v>
      </c>
      <c r="B23" s="1"/>
      <c r="C23" s="1" t="s">
        <v>40</v>
      </c>
      <c r="D23" s="1" t="s">
        <v>41</v>
      </c>
      <c r="E23" s="1" t="s">
        <v>28</v>
      </c>
      <c r="F23" s="1" t="s">
        <v>29</v>
      </c>
      <c r="G23" s="1">
        <f t="shared" si="0"/>
        <v>13</v>
      </c>
      <c r="H23" s="1">
        <v>2</v>
      </c>
      <c r="I23" s="1">
        <v>0</v>
      </c>
      <c r="J23" s="1">
        <v>5</v>
      </c>
      <c r="K23" s="1">
        <v>3</v>
      </c>
      <c r="L23" s="1">
        <v>0</v>
      </c>
      <c r="M23" s="1">
        <v>0</v>
      </c>
      <c r="N23" s="1">
        <v>1</v>
      </c>
      <c r="O23" s="1">
        <v>0</v>
      </c>
      <c r="P23" s="1">
        <v>0</v>
      </c>
      <c r="Q23" s="1">
        <v>1</v>
      </c>
      <c r="R23" s="1">
        <v>0</v>
      </c>
      <c r="S23" s="1">
        <v>1</v>
      </c>
      <c r="T23" s="9">
        <v>235</v>
      </c>
      <c r="U23" s="9">
        <f t="shared" si="1"/>
        <v>3055</v>
      </c>
      <c r="V23" s="9">
        <f t="shared" si="4"/>
        <v>30.55</v>
      </c>
      <c r="W23" s="9">
        <f t="shared" si="2"/>
        <v>397.15000000000003</v>
      </c>
      <c r="X23" s="13">
        <f t="shared" si="5"/>
        <v>27.276785714285712</v>
      </c>
      <c r="Y23" s="13">
        <f t="shared" si="3"/>
        <v>354.59821428571428</v>
      </c>
    </row>
    <row r="24" spans="1:25" ht="167.1" customHeight="1" x14ac:dyDescent="0.4">
      <c r="A24" s="1" t="s">
        <v>25</v>
      </c>
      <c r="B24" s="1"/>
      <c r="C24" s="1" t="s">
        <v>40</v>
      </c>
      <c r="D24" s="1" t="s">
        <v>42</v>
      </c>
      <c r="E24" s="1" t="s">
        <v>28</v>
      </c>
      <c r="F24" s="1" t="s">
        <v>29</v>
      </c>
      <c r="G24" s="1">
        <f t="shared" si="0"/>
        <v>9</v>
      </c>
      <c r="H24" s="1">
        <v>1</v>
      </c>
      <c r="I24" s="1">
        <v>0</v>
      </c>
      <c r="J24" s="1">
        <v>0</v>
      </c>
      <c r="K24" s="1">
        <v>1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2</v>
      </c>
      <c r="S24" s="1">
        <v>5</v>
      </c>
      <c r="T24" s="9">
        <v>235</v>
      </c>
      <c r="U24" s="9">
        <f t="shared" si="1"/>
        <v>2115</v>
      </c>
      <c r="V24" s="9">
        <f t="shared" si="4"/>
        <v>30.55</v>
      </c>
      <c r="W24" s="9">
        <f t="shared" si="2"/>
        <v>274.95</v>
      </c>
      <c r="X24" s="13">
        <f t="shared" si="5"/>
        <v>27.276785714285712</v>
      </c>
      <c r="Y24" s="13">
        <f t="shared" si="3"/>
        <v>245.49107142857142</v>
      </c>
    </row>
    <row r="25" spans="1:25" ht="74.45" customHeight="1" x14ac:dyDescent="0.4">
      <c r="A25" s="1" t="s">
        <v>25</v>
      </c>
      <c r="B25" s="1"/>
      <c r="C25" s="1" t="s">
        <v>40</v>
      </c>
      <c r="D25" s="1" t="s">
        <v>35</v>
      </c>
      <c r="E25" s="1" t="s">
        <v>28</v>
      </c>
      <c r="F25" s="1" t="s">
        <v>29</v>
      </c>
      <c r="G25" s="1">
        <f t="shared" si="0"/>
        <v>8</v>
      </c>
      <c r="H25" s="1">
        <v>0</v>
      </c>
      <c r="I25" s="1">
        <v>0</v>
      </c>
      <c r="J25" s="1">
        <v>1</v>
      </c>
      <c r="K25" s="1">
        <v>2</v>
      </c>
      <c r="L25" s="1">
        <v>1</v>
      </c>
      <c r="M25" s="1">
        <v>0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3</v>
      </c>
      <c r="T25" s="9">
        <v>235</v>
      </c>
      <c r="U25" s="9">
        <f t="shared" si="1"/>
        <v>1880</v>
      </c>
      <c r="V25" s="9">
        <f t="shared" si="4"/>
        <v>30.55</v>
      </c>
      <c r="W25" s="9">
        <f t="shared" si="2"/>
        <v>244.4</v>
      </c>
      <c r="X25" s="13">
        <f t="shared" si="5"/>
        <v>27.276785714285712</v>
      </c>
      <c r="Y25" s="13">
        <f t="shared" si="3"/>
        <v>218.21428571428569</v>
      </c>
    </row>
    <row r="26" spans="1:25" ht="168" customHeight="1" x14ac:dyDescent="0.4">
      <c r="A26" s="1" t="s">
        <v>25</v>
      </c>
      <c r="B26" s="1"/>
      <c r="C26" s="1" t="s">
        <v>40</v>
      </c>
      <c r="D26" s="1" t="s">
        <v>32</v>
      </c>
      <c r="E26" s="1" t="s">
        <v>28</v>
      </c>
      <c r="F26" s="1" t="s">
        <v>29</v>
      </c>
      <c r="G26" s="1">
        <f t="shared" si="0"/>
        <v>47</v>
      </c>
      <c r="H26" s="1">
        <v>4</v>
      </c>
      <c r="I26" s="1">
        <v>3</v>
      </c>
      <c r="J26" s="1">
        <v>14</v>
      </c>
      <c r="K26" s="1">
        <v>12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8</v>
      </c>
      <c r="S26" s="1">
        <v>6</v>
      </c>
      <c r="T26" s="9">
        <v>235</v>
      </c>
      <c r="U26" s="9">
        <f t="shared" si="1"/>
        <v>11045</v>
      </c>
      <c r="V26" s="9">
        <f t="shared" si="4"/>
        <v>30.55</v>
      </c>
      <c r="W26" s="9">
        <f t="shared" si="2"/>
        <v>1435.8500000000001</v>
      </c>
      <c r="X26" s="13">
        <f t="shared" si="5"/>
        <v>27.276785714285712</v>
      </c>
      <c r="Y26" s="13">
        <f t="shared" si="3"/>
        <v>1282.0089285714284</v>
      </c>
    </row>
    <row r="27" spans="1:25" ht="162" customHeight="1" x14ac:dyDescent="0.4">
      <c r="A27" s="1" t="s">
        <v>25</v>
      </c>
      <c r="B27" s="1"/>
      <c r="C27" s="1" t="s">
        <v>43</v>
      </c>
      <c r="D27" s="1" t="s">
        <v>30</v>
      </c>
      <c r="E27" s="1" t="s">
        <v>28</v>
      </c>
      <c r="F27" s="1" t="s">
        <v>29</v>
      </c>
      <c r="G27" s="1">
        <f t="shared" si="0"/>
        <v>24</v>
      </c>
      <c r="H27" s="1">
        <v>2</v>
      </c>
      <c r="I27" s="1">
        <v>5</v>
      </c>
      <c r="J27" s="1">
        <v>6</v>
      </c>
      <c r="K27" s="1">
        <v>0</v>
      </c>
      <c r="L27" s="1">
        <v>11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/>
      <c r="T27" s="9">
        <v>359</v>
      </c>
      <c r="U27" s="9">
        <f t="shared" si="1"/>
        <v>8616</v>
      </c>
      <c r="V27" s="9">
        <f t="shared" si="4"/>
        <v>46.67</v>
      </c>
      <c r="W27" s="9">
        <f t="shared" si="2"/>
        <v>1120.08</v>
      </c>
      <c r="X27" s="13">
        <f t="shared" si="5"/>
        <v>41.669642857142854</v>
      </c>
      <c r="Y27" s="13">
        <f t="shared" si="3"/>
        <v>1000.0714285714284</v>
      </c>
    </row>
    <row r="28" spans="1:25" ht="70.349999999999994" customHeight="1" x14ac:dyDescent="0.4">
      <c r="A28" s="1" t="s">
        <v>25</v>
      </c>
      <c r="B28" s="1"/>
      <c r="C28" s="1" t="s">
        <v>44</v>
      </c>
      <c r="D28" s="1" t="s">
        <v>45</v>
      </c>
      <c r="E28" s="1" t="s">
        <v>28</v>
      </c>
      <c r="F28" s="1" t="s">
        <v>29</v>
      </c>
      <c r="G28" s="1">
        <f t="shared" si="0"/>
        <v>134</v>
      </c>
      <c r="H28" s="1">
        <v>3</v>
      </c>
      <c r="I28" s="1">
        <v>11</v>
      </c>
      <c r="J28" s="1">
        <v>9</v>
      </c>
      <c r="K28" s="1">
        <v>12</v>
      </c>
      <c r="L28" s="1">
        <v>5</v>
      </c>
      <c r="M28" s="1">
        <v>25</v>
      </c>
      <c r="N28" s="1">
        <v>14</v>
      </c>
      <c r="O28" s="1">
        <v>12</v>
      </c>
      <c r="P28" s="1">
        <v>12</v>
      </c>
      <c r="Q28" s="1">
        <v>12</v>
      </c>
      <c r="R28" s="1">
        <v>18</v>
      </c>
      <c r="S28" s="1">
        <v>1</v>
      </c>
      <c r="T28" s="9">
        <v>359</v>
      </c>
      <c r="U28" s="9">
        <f t="shared" si="1"/>
        <v>48106</v>
      </c>
      <c r="V28" s="9">
        <f t="shared" si="4"/>
        <v>46.67</v>
      </c>
      <c r="W28" s="9">
        <f t="shared" si="2"/>
        <v>6253.7800000000007</v>
      </c>
      <c r="X28" s="13">
        <f t="shared" si="5"/>
        <v>41.669642857142854</v>
      </c>
      <c r="Y28" s="13">
        <f t="shared" si="3"/>
        <v>5583.7321428571422</v>
      </c>
    </row>
    <row r="29" spans="1:25" ht="75.599999999999994" customHeight="1" x14ac:dyDescent="0.4">
      <c r="A29" s="5" t="s">
        <v>25</v>
      </c>
      <c r="B29" s="5"/>
      <c r="C29" s="1" t="s">
        <v>46</v>
      </c>
      <c r="D29" s="1" t="s">
        <v>32</v>
      </c>
      <c r="E29" s="1" t="s">
        <v>28</v>
      </c>
      <c r="F29" s="3" t="s">
        <v>29</v>
      </c>
      <c r="G29" s="3">
        <v>41</v>
      </c>
      <c r="H29" s="2">
        <v>5</v>
      </c>
      <c r="I29" s="2">
        <v>5</v>
      </c>
      <c r="J29" s="2">
        <v>4</v>
      </c>
      <c r="K29" s="2">
        <v>6</v>
      </c>
      <c r="L29" s="2">
        <v>4</v>
      </c>
      <c r="M29" s="2">
        <v>5</v>
      </c>
      <c r="N29" s="2">
        <v>3</v>
      </c>
      <c r="O29" s="2">
        <v>0</v>
      </c>
      <c r="P29" s="2">
        <v>1</v>
      </c>
      <c r="Q29" s="2">
        <v>3</v>
      </c>
      <c r="R29" s="2">
        <v>0</v>
      </c>
      <c r="S29" s="2">
        <v>5</v>
      </c>
      <c r="T29" s="10">
        <v>235</v>
      </c>
      <c r="U29" s="9">
        <f t="shared" si="1"/>
        <v>9635</v>
      </c>
      <c r="V29" s="9">
        <f t="shared" si="4"/>
        <v>30.55</v>
      </c>
      <c r="W29" s="9">
        <f t="shared" si="2"/>
        <v>1252.55</v>
      </c>
      <c r="X29" s="13">
        <f t="shared" si="5"/>
        <v>27.276785714285712</v>
      </c>
      <c r="Y29" s="13">
        <f t="shared" si="3"/>
        <v>1118.3482142857142</v>
      </c>
    </row>
    <row r="30" spans="1:25" ht="75.599999999999994" customHeight="1" x14ac:dyDescent="0.4">
      <c r="A30" s="5" t="s">
        <v>25</v>
      </c>
      <c r="B30" s="5"/>
      <c r="C30" s="5" t="s">
        <v>46</v>
      </c>
      <c r="D30" s="5" t="s">
        <v>41</v>
      </c>
      <c r="E30" s="5" t="s">
        <v>28</v>
      </c>
      <c r="F30" s="5" t="s">
        <v>29</v>
      </c>
      <c r="G30" s="5">
        <v>3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1</v>
      </c>
      <c r="R30" s="5">
        <v>1</v>
      </c>
      <c r="S30" s="5">
        <v>1</v>
      </c>
      <c r="T30" s="11">
        <v>235</v>
      </c>
      <c r="U30" s="9">
        <f t="shared" si="1"/>
        <v>705</v>
      </c>
      <c r="V30" s="9">
        <f t="shared" si="4"/>
        <v>30.55</v>
      </c>
      <c r="W30" s="9">
        <f t="shared" si="2"/>
        <v>91.65</v>
      </c>
      <c r="X30" s="13">
        <f t="shared" si="5"/>
        <v>27.276785714285712</v>
      </c>
      <c r="Y30" s="13">
        <f t="shared" si="3"/>
        <v>81.830357142857139</v>
      </c>
    </row>
    <row r="31" spans="1:25" ht="68.099999999999994" customHeight="1" x14ac:dyDescent="0.4">
      <c r="A31" s="5" t="s">
        <v>25</v>
      </c>
      <c r="B31" s="5"/>
      <c r="C31" s="5" t="s">
        <v>47</v>
      </c>
      <c r="D31" s="5" t="s">
        <v>34</v>
      </c>
      <c r="E31" s="5" t="s">
        <v>28</v>
      </c>
      <c r="F31" s="5" t="s">
        <v>29</v>
      </c>
      <c r="G31" s="5">
        <v>2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2</v>
      </c>
      <c r="R31" s="5">
        <v>0</v>
      </c>
      <c r="S31" s="5">
        <v>0</v>
      </c>
      <c r="T31" s="11">
        <v>235</v>
      </c>
      <c r="U31" s="9">
        <f t="shared" si="1"/>
        <v>470</v>
      </c>
      <c r="V31" s="9">
        <f t="shared" si="4"/>
        <v>30.55</v>
      </c>
      <c r="W31" s="9">
        <f t="shared" si="2"/>
        <v>61.1</v>
      </c>
      <c r="X31" s="13">
        <f t="shared" si="5"/>
        <v>27.276785714285712</v>
      </c>
      <c r="Y31" s="13">
        <f t="shared" si="3"/>
        <v>54.553571428571423</v>
      </c>
    </row>
    <row r="32" spans="1:25" ht="86.1" customHeight="1" x14ac:dyDescent="0.4">
      <c r="A32" s="5" t="s">
        <v>25</v>
      </c>
      <c r="B32" s="5"/>
      <c r="C32" s="5" t="s">
        <v>46</v>
      </c>
      <c r="D32" s="5" t="s">
        <v>34</v>
      </c>
      <c r="E32" s="5" t="s">
        <v>28</v>
      </c>
      <c r="F32" s="5" t="s">
        <v>29</v>
      </c>
      <c r="G32" s="5">
        <v>12</v>
      </c>
      <c r="H32" s="5">
        <v>0</v>
      </c>
      <c r="I32" s="5">
        <v>0</v>
      </c>
      <c r="J32" s="5">
        <v>0</v>
      </c>
      <c r="K32" s="5">
        <v>2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9</v>
      </c>
      <c r="R32" s="5">
        <v>0</v>
      </c>
      <c r="S32" s="5">
        <v>1</v>
      </c>
      <c r="T32" s="11">
        <v>235</v>
      </c>
      <c r="U32" s="9">
        <f t="shared" si="1"/>
        <v>2820</v>
      </c>
      <c r="V32" s="9">
        <f t="shared" si="4"/>
        <v>30.55</v>
      </c>
      <c r="W32" s="9">
        <f t="shared" si="2"/>
        <v>366.6</v>
      </c>
      <c r="X32" s="13">
        <f t="shared" si="5"/>
        <v>27.276785714285712</v>
      </c>
      <c r="Y32" s="13">
        <f t="shared" si="3"/>
        <v>327.32142857142856</v>
      </c>
    </row>
    <row r="33" spans="1:25" ht="33" customHeight="1" x14ac:dyDescent="0.4">
      <c r="A33" s="6"/>
      <c r="B33" s="6"/>
      <c r="C33" s="6"/>
      <c r="D33" s="6"/>
      <c r="E33" s="6"/>
      <c r="F33" s="6"/>
      <c r="G33" s="6">
        <f>SUM(G15:G32)</f>
        <v>676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8"/>
      <c r="U33" s="8">
        <f t="shared" ref="U33:W33" si="6">SUM(U15:U32)</f>
        <v>195372</v>
      </c>
      <c r="V33" s="8"/>
      <c r="W33" s="8">
        <f t="shared" si="6"/>
        <v>25398.359999999997</v>
      </c>
      <c r="X33" s="14"/>
      <c r="Y33" s="14">
        <f>SUM(Y15:Y32)</f>
        <v>22677.107142857138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C69562BF-D52B-4FA2-8676-3FBD42CAC1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599740-87FB-4C4F-8718-8CFFF9031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5431EA-B51B-4B89-82EB-0ED28CB68BC8}">
  <ds:schemaRefs>
    <ds:schemaRef ds:uri="http://purl.org/dc/elements/1.1/"/>
    <ds:schemaRef ds:uri="3287f65e-bd81-4ef8-9d4a-f770dbe35018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34545f7-dfad-40dc-8880-0a5cc848d94b"/>
  </ds:schemaRefs>
</ds:datastoreItem>
</file>

<file path=docMetadata/LabelInfo.xml><?xml version="1.0" encoding="utf-8"?>
<clbl:labelList xmlns:clbl="http://schemas.microsoft.com/office/2020/mipLabelMetadata">
  <clbl:label id="{2242945a-4ab9-4132-840e-cce1c66e31bb}" enabled="0" method="" siteId="{2242945a-4ab9-4132-840e-cce1c66e31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2025-12-03T12:12:55Z</dcterms:created>
  <dcterms:modified xsi:type="dcterms:W3CDTF">2026-01-15T14:05:37Z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2025-11-27T10:00:00Z</vt:filetime>
  </property>
  <property fmtid="{D5CDD505-2E9C-101B-9397-08002B2CF9AE}" pid="3" name="Creator">
    <vt:lpwstr>Canva</vt:lpwstr>
  </property>
  <property fmtid="{D5CDD505-2E9C-101B-9397-08002B2CF9AE}" pid="4" name="LastSaved">
    <vt:filetime>2025-12-03T10:00:00Z</vt:filetime>
  </property>
  <property fmtid="{D5CDD505-2E9C-101B-9397-08002B2CF9AE}" pid="5" name="Producer">
    <vt:lpwstr>Canva</vt:lpwstr>
  </property>
  <property fmtid="{D5CDD505-2E9C-101B-9397-08002B2CF9AE}" pid="6" name="ContentTypeId">
    <vt:lpwstr>0x01010040098658C623A54E96A5025728B7D444</vt:lpwstr>
  </property>
  <property fmtid="{D5CDD505-2E9C-101B-9397-08002B2CF9AE}" pid="7" name="MediaServiceImageTags">
    <vt:lpwstr/>
  </property>
</Properties>
</file>