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C34CBA3E-5B8B-4D08-ADF4-60A22D35B23B}" xr6:coauthVersionLast="47" xr6:coauthVersionMax="47" xr10:uidLastSave="{00000000-0000-0000-0000-000000000000}"/>
  <bookViews>
    <workbookView xWindow="-98" yWindow="-98" windowWidth="21795" windowHeight="13695" xr2:uid="{A3FEC622-9448-7142-B546-5949034B0009}"/>
  </bookViews>
  <sheets>
    <sheet name="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2" l="1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S29" i="2" s="1"/>
  <c r="R30" i="2"/>
  <c r="R31" i="2"/>
  <c r="R32" i="2"/>
  <c r="S32" i="2" s="1"/>
  <c r="R33" i="2"/>
  <c r="R34" i="2"/>
  <c r="R15" i="2"/>
  <c r="Q29" i="2"/>
  <c r="M34" i="2"/>
  <c r="O34" i="2" s="1"/>
  <c r="M33" i="2"/>
  <c r="O33" i="2" s="1"/>
  <c r="M32" i="2"/>
  <c r="O32" i="2" s="1"/>
  <c r="M31" i="2"/>
  <c r="O31" i="2" s="1"/>
  <c r="M30" i="2"/>
  <c r="Q30" i="2" s="1"/>
  <c r="M29" i="2"/>
  <c r="O29" i="2" s="1"/>
  <c r="S31" i="2" l="1"/>
  <c r="S30" i="2"/>
  <c r="O30" i="2"/>
  <c r="S34" i="2"/>
  <c r="S33" i="2"/>
  <c r="S24" i="2"/>
  <c r="Q31" i="2"/>
  <c r="Q34" i="2"/>
  <c r="Q33" i="2"/>
  <c r="Q32" i="2"/>
  <c r="M28" i="2"/>
  <c r="M27" i="2"/>
  <c r="M26" i="2"/>
  <c r="S26" i="2" s="1"/>
  <c r="M25" i="2"/>
  <c r="S25" i="2" s="1"/>
  <c r="M24" i="2"/>
  <c r="M23" i="2"/>
  <c r="S23" i="2" s="1"/>
  <c r="M17" i="2"/>
  <c r="M22" i="2"/>
  <c r="M21" i="2"/>
  <c r="S21" i="2" s="1"/>
  <c r="M20" i="2"/>
  <c r="M19" i="2"/>
  <c r="M18" i="2"/>
  <c r="S18" i="2" s="1"/>
  <c r="M16" i="2"/>
  <c r="S16" i="2" s="1"/>
  <c r="M15" i="2"/>
  <c r="Q19" i="2" l="1"/>
  <c r="O19" i="2"/>
  <c r="O20" i="2"/>
  <c r="Q20" i="2"/>
  <c r="S19" i="2"/>
  <c r="O22" i="2"/>
  <c r="Q22" i="2"/>
  <c r="O17" i="2"/>
  <c r="Q17" i="2"/>
  <c r="O23" i="2"/>
  <c r="Q23" i="2"/>
  <c r="O15" i="2"/>
  <c r="Q15" i="2"/>
  <c r="O26" i="2"/>
  <c r="Q26" i="2"/>
  <c r="S20" i="2"/>
  <c r="O28" i="2"/>
  <c r="Q28" i="2"/>
  <c r="O21" i="2"/>
  <c r="Q21" i="2"/>
  <c r="O24" i="2"/>
  <c r="Q24" i="2"/>
  <c r="O25" i="2"/>
  <c r="Q25" i="2"/>
  <c r="S17" i="2"/>
  <c r="O16" i="2"/>
  <c r="Q16" i="2"/>
  <c r="S15" i="2"/>
  <c r="S35" i="2" s="1"/>
  <c r="O18" i="2"/>
  <c r="Q18" i="2"/>
  <c r="S27" i="2"/>
  <c r="O27" i="2"/>
  <c r="Q27" i="2"/>
  <c r="S22" i="2"/>
  <c r="S28" i="2"/>
  <c r="M35" i="2"/>
  <c r="O35" i="2" l="1"/>
  <c r="Q35" i="2"/>
</calcChain>
</file>

<file path=xl/sharedStrings.xml><?xml version="1.0" encoding="utf-8"?>
<sst xmlns="http://schemas.openxmlformats.org/spreadsheetml/2006/main" count="129" uniqueCount="75">
  <si>
    <t>100% ORGANIC COTTON</t>
  </si>
  <si>
    <t>WHITE</t>
  </si>
  <si>
    <t>BLACK</t>
  </si>
  <si>
    <t>CASA WAY ORANGE MASCOT SHORT SLEEVE T-SHIRT</t>
  </si>
  <si>
    <t>INGREDIENTS SHORT SLEEVE T-SHIRT</t>
  </si>
  <si>
    <t>S</t>
  </si>
  <si>
    <t>M</t>
  </si>
  <si>
    <t>L</t>
  </si>
  <si>
    <t>XL</t>
  </si>
  <si>
    <t>XXL</t>
  </si>
  <si>
    <t>TOT</t>
  </si>
  <si>
    <t>FOTO</t>
  </si>
  <si>
    <t>DESCRIZIONE</t>
  </si>
  <si>
    <t>COMPOSIZIONE</t>
  </si>
  <si>
    <t xml:space="preserve">MADE IN </t>
  </si>
  <si>
    <t>COL</t>
  </si>
  <si>
    <t>Maglietta a maniche corte Nature's Teacher</t>
  </si>
  <si>
    <t>Maglietta a maniche corte con icona del Tennis Club</t>
  </si>
  <si>
    <t>Maglietta a maniche corte Les Elements</t>
  </si>
  <si>
    <t>Maglietta a maniche corte con colonna di diamanti</t>
  </si>
  <si>
    <t>Maglietta a maniche corte Galactic Connection</t>
  </si>
  <si>
    <t>DIAMOND COLUMN HOODED SWEATSHIRT</t>
  </si>
  <si>
    <t>CASA WAY MOUNTAIN SWEATSHIRT</t>
  </si>
  <si>
    <t>GREEN</t>
  </si>
  <si>
    <t>LE JOUEUR SWEATSHIRT</t>
  </si>
  <si>
    <t>GRADIENT L'ARCHE HOODED SWEATSHIRT</t>
  </si>
  <si>
    <t>CASA SPORT TENNIS BALLS SWEATSHIRT</t>
  </si>
  <si>
    <t>MONTAGNE HOODED SWEATSHIRT</t>
  </si>
  <si>
    <t>OFF WHITE</t>
  </si>
  <si>
    <t>TENNIS CLUB ICON SWEATSHORTS</t>
  </si>
  <si>
    <t>CASA WAY MOUNTAIN SWEATSHORTS</t>
  </si>
  <si>
    <t>CASABLANCA MONTAGNE SPORTIF SWEATSHORTS</t>
  </si>
  <si>
    <t>PINK</t>
  </si>
  <si>
    <t>DIAMOND LOGO SWEATSHORTS</t>
  </si>
  <si>
    <t>BLUE</t>
  </si>
  <si>
    <t>PORTOGALLO</t>
  </si>
  <si>
    <t>M-AW25-JTS-001-01</t>
  </si>
  <si>
    <t>MS23-JTS-001-15</t>
  </si>
  <si>
    <t>MPF25-JTS-044-05</t>
  </si>
  <si>
    <t>MPS25-JTS-001-03</t>
  </si>
  <si>
    <t>MF23-JTS-001-18</t>
  </si>
  <si>
    <t>M-AW25-JTS-001-02</t>
  </si>
  <si>
    <t>MPS25-JTS-001-06</t>
  </si>
  <si>
    <t>M-AW25-JTS-001-03</t>
  </si>
  <si>
    <t>MPS25-JTP-292-02</t>
  </si>
  <si>
    <t>MPF25-JTP-293-03</t>
  </si>
  <si>
    <t>MF23-JTP-001-02</t>
  </si>
  <si>
    <t>MS24-JTP-093-08</t>
  </si>
  <si>
    <t>MF23-JTP-001-10</t>
  </si>
  <si>
    <t>MPF25-JTP-292-03</t>
  </si>
  <si>
    <t>MS25-JTP-292-02</t>
  </si>
  <si>
    <t>MPF25-JTR-003-04</t>
  </si>
  <si>
    <t>MPF25-JTR-003-06-EX-CE</t>
  </si>
  <si>
    <t>MPF25-JTR-003-05-EX-CE</t>
  </si>
  <si>
    <t>WPF25-JTR-186-04</t>
  </si>
  <si>
    <t>MS25-JTR-003-07-EX-CE</t>
  </si>
  <si>
    <t>CASA SURF PRINTED HOODIE</t>
  </si>
  <si>
    <t>RRP €</t>
  </si>
  <si>
    <t>RRP TOT €</t>
  </si>
  <si>
    <t>COST €</t>
  </si>
  <si>
    <t>COST TOT €</t>
  </si>
  <si>
    <t>COST £</t>
  </si>
  <si>
    <t>COST TOT £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</si>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</sst>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6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8904</xdr:colOff>
      <xdr:row>13</xdr:row>
      <xdr:rowOff>0</xdr:rowOff>
    </xdr:from>
    <xdr:to>
      <xdr:col>1</xdr:col>
      <xdr:colOff>885204</xdr:colOff>
      <xdr:row>15</xdr:row>
      <xdr:rowOff>165757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B29E365-8505-493F-9609-B771655A2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4" y="854950"/>
          <a:ext cx="1708369" cy="2136447"/>
        </a:xfrm>
        <a:prstGeom prst="rect">
          <a:avLst/>
        </a:prstGeom>
      </xdr:spPr>
    </xdr:pic>
    <xdr:clientData/>
  </xdr:twoCellAnchor>
  <xdr:twoCellAnchor editAs="oneCell">
    <xdr:from>
      <xdr:col>0</xdr:col>
      <xdr:colOff>46459</xdr:colOff>
      <xdr:row>14</xdr:row>
      <xdr:rowOff>1229042</xdr:rowOff>
    </xdr:from>
    <xdr:to>
      <xdr:col>1</xdr:col>
      <xdr:colOff>897834</xdr:colOff>
      <xdr:row>16</xdr:row>
      <xdr:rowOff>234684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C1493F6-A145-4E58-A0A0-74058E0A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59" y="2396858"/>
          <a:ext cx="1683444" cy="2100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1320800</xdr:rowOff>
    </xdr:from>
    <xdr:to>
      <xdr:col>1</xdr:col>
      <xdr:colOff>972820</xdr:colOff>
      <xdr:row>20</xdr:row>
      <xdr:rowOff>254000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01C9935-6CA4-453A-8761-121F9687D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093200"/>
          <a:ext cx="1811020" cy="2238375"/>
        </a:xfrm>
        <a:prstGeom prst="rect">
          <a:avLst/>
        </a:prstGeom>
      </xdr:spPr>
    </xdr:pic>
    <xdr:clientData/>
  </xdr:twoCellAnchor>
  <xdr:twoCellAnchor editAs="oneCell">
    <xdr:from>
      <xdr:col>0</xdr:col>
      <xdr:colOff>12213</xdr:colOff>
      <xdr:row>20</xdr:row>
      <xdr:rowOff>1519116</xdr:rowOff>
    </xdr:from>
    <xdr:to>
      <xdr:col>1</xdr:col>
      <xdr:colOff>964713</xdr:colOff>
      <xdr:row>22</xdr:row>
      <xdr:rowOff>207361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CC6A01AB-845A-4121-A229-7EB62B9CD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13" y="12643828"/>
          <a:ext cx="1795096" cy="2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133838</xdr:colOff>
      <xdr:row>16</xdr:row>
      <xdr:rowOff>1584813</xdr:rowOff>
    </xdr:from>
    <xdr:to>
      <xdr:col>1</xdr:col>
      <xdr:colOff>976923</xdr:colOff>
      <xdr:row>18</xdr:row>
      <xdr:rowOff>168441</xdr:rowOff>
    </xdr:to>
    <xdr:pic>
      <xdr:nvPicPr>
        <xdr:cNvPr id="11" name="Immagine 10" descr="Maglietta a maniche corte Nature's Teacher">
          <a:extLst>
            <a:ext uri="{FF2B5EF4-FFF2-40B4-BE49-F238E27FC236}">
              <a16:creationId xmlns:a16="http://schemas.microsoft.com/office/drawing/2014/main" id="{79C83D42-F5CA-D652-CB8D-31463AE71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38" y="7744313"/>
          <a:ext cx="1681285" cy="2101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146538</xdr:colOff>
      <xdr:row>17</xdr:row>
      <xdr:rowOff>1657349</xdr:rowOff>
    </xdr:from>
    <xdr:to>
      <xdr:col>1</xdr:col>
      <xdr:colOff>916158</xdr:colOff>
      <xdr:row>19</xdr:row>
      <xdr:rowOff>171449</xdr:rowOff>
    </xdr:to>
    <xdr:pic>
      <xdr:nvPicPr>
        <xdr:cNvPr id="12" name="Immagine 11" descr="Maglietta a maniche corte Les Elements">
          <a:extLst>
            <a:ext uri="{FF2B5EF4-FFF2-40B4-BE49-F238E27FC236}">
              <a16:creationId xmlns:a16="http://schemas.microsoft.com/office/drawing/2014/main" id="{CD55D1AA-B707-4FF3-DF88-7C4CCB34D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8" y="7616580"/>
          <a:ext cx="1612216" cy="2018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1228725</xdr:rowOff>
    </xdr:from>
    <xdr:to>
      <xdr:col>2</xdr:col>
      <xdr:colOff>7620</xdr:colOff>
      <xdr:row>21</xdr:row>
      <xdr:rowOff>303822</xdr:rowOff>
    </xdr:to>
    <xdr:pic>
      <xdr:nvPicPr>
        <xdr:cNvPr id="13" name="Immagine 12" descr="Maglietta a maniche corte con colonna di diamanti">
          <a:extLst>
            <a:ext uri="{FF2B5EF4-FFF2-40B4-BE49-F238E27FC236}">
              <a16:creationId xmlns:a16="http://schemas.microsoft.com/office/drawing/2014/main" id="{F06413C2-55BE-2880-93BF-7FA20AB4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"/>
          <a:ext cx="195072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1471612</xdr:rowOff>
    </xdr:from>
    <xdr:to>
      <xdr:col>1</xdr:col>
      <xdr:colOff>830385</xdr:colOff>
      <xdr:row>17</xdr:row>
      <xdr:rowOff>270803</xdr:rowOff>
    </xdr:to>
    <xdr:pic>
      <xdr:nvPicPr>
        <xdr:cNvPr id="14" name="Immagine 13" descr="Maglietta a maniche corte Galactic Connection">
          <a:extLst>
            <a:ext uri="{FF2B5EF4-FFF2-40B4-BE49-F238E27FC236}">
              <a16:creationId xmlns:a16="http://schemas.microsoft.com/office/drawing/2014/main" id="{0C2945E1-DCA5-1583-3211-1EDE388A5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09304"/>
          <a:ext cx="1625356" cy="203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22</xdr:row>
      <xdr:rowOff>76200</xdr:rowOff>
    </xdr:from>
    <xdr:to>
      <xdr:col>1</xdr:col>
      <xdr:colOff>876300</xdr:colOff>
      <xdr:row>22</xdr:row>
      <xdr:rowOff>2044700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4F0752F-7647-2831-B1F7-97E72124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800" y="14607931"/>
          <a:ext cx="1668096" cy="19685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75712</xdr:colOff>
      <xdr:row>22</xdr:row>
      <xdr:rowOff>2208823</xdr:rowOff>
    </xdr:from>
    <xdr:to>
      <xdr:col>1</xdr:col>
      <xdr:colOff>893592</xdr:colOff>
      <xdr:row>23</xdr:row>
      <xdr:rowOff>2030535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A29DF6D-9B75-966C-F1C5-562B5E17C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712" y="17155746"/>
          <a:ext cx="1660476" cy="2068635"/>
        </a:xfrm>
        <a:prstGeom prst="rect">
          <a:avLst/>
        </a:prstGeom>
      </xdr:spPr>
    </xdr:pic>
    <xdr:clientData/>
  </xdr:twoCellAnchor>
  <xdr:twoCellAnchor editAs="oneCell">
    <xdr:from>
      <xdr:col>0</xdr:col>
      <xdr:colOff>61058</xdr:colOff>
      <xdr:row>24</xdr:row>
      <xdr:rowOff>3057</xdr:rowOff>
    </xdr:from>
    <xdr:to>
      <xdr:col>1</xdr:col>
      <xdr:colOff>824032</xdr:colOff>
      <xdr:row>24</xdr:row>
      <xdr:rowOff>2010019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B5C7DC65-650F-5B38-3131-C10BE961A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058" y="21531999"/>
          <a:ext cx="1605570" cy="2006962"/>
        </a:xfrm>
        <a:prstGeom prst="rect">
          <a:avLst/>
        </a:prstGeom>
      </xdr:spPr>
    </xdr:pic>
    <xdr:clientData/>
  </xdr:twoCellAnchor>
  <xdr:twoCellAnchor editAs="oneCell">
    <xdr:from>
      <xdr:col>0</xdr:col>
      <xdr:colOff>183174</xdr:colOff>
      <xdr:row>25</xdr:row>
      <xdr:rowOff>24424</xdr:rowOff>
    </xdr:from>
    <xdr:to>
      <xdr:col>1</xdr:col>
      <xdr:colOff>857331</xdr:colOff>
      <xdr:row>25</xdr:row>
      <xdr:rowOff>1911251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B86D9888-A696-7045-A860-31D19BB2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3174" y="23641539"/>
          <a:ext cx="1516753" cy="1886827"/>
        </a:xfrm>
        <a:prstGeom prst="rect">
          <a:avLst/>
        </a:prstGeom>
      </xdr:spPr>
    </xdr:pic>
    <xdr:clientData/>
  </xdr:twoCellAnchor>
  <xdr:twoCellAnchor editAs="oneCell">
    <xdr:from>
      <xdr:col>0</xdr:col>
      <xdr:colOff>249115</xdr:colOff>
      <xdr:row>25</xdr:row>
      <xdr:rowOff>1941636</xdr:rowOff>
    </xdr:from>
    <xdr:to>
      <xdr:col>1</xdr:col>
      <xdr:colOff>897303</xdr:colOff>
      <xdr:row>26</xdr:row>
      <xdr:rowOff>1851268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AE573174-75BD-1F33-9236-B1A120AF4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9115" y="25558751"/>
          <a:ext cx="1490784" cy="1863479"/>
        </a:xfrm>
        <a:prstGeom prst="rect">
          <a:avLst/>
        </a:prstGeom>
      </xdr:spPr>
    </xdr:pic>
    <xdr:clientData/>
  </xdr:twoCellAnchor>
  <xdr:twoCellAnchor editAs="oneCell">
    <xdr:from>
      <xdr:col>0</xdr:col>
      <xdr:colOff>124557</xdr:colOff>
      <xdr:row>27</xdr:row>
      <xdr:rowOff>12212</xdr:rowOff>
    </xdr:from>
    <xdr:to>
      <xdr:col>1</xdr:col>
      <xdr:colOff>860668</xdr:colOff>
      <xdr:row>27</xdr:row>
      <xdr:rowOff>1985596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706638B2-8D52-B7A3-00F1-779FF54B1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4557" y="27512597"/>
          <a:ext cx="1578707" cy="1973384"/>
        </a:xfrm>
        <a:prstGeom prst="rect">
          <a:avLst/>
        </a:prstGeom>
      </xdr:spPr>
    </xdr:pic>
    <xdr:clientData/>
  </xdr:twoCellAnchor>
  <xdr:twoCellAnchor editAs="oneCell">
    <xdr:from>
      <xdr:col>0</xdr:col>
      <xdr:colOff>85481</xdr:colOff>
      <xdr:row>28</xdr:row>
      <xdr:rowOff>1746250</xdr:rowOff>
    </xdr:from>
    <xdr:to>
      <xdr:col>1</xdr:col>
      <xdr:colOff>1060835</xdr:colOff>
      <xdr:row>30</xdr:row>
      <xdr:rowOff>63507</xdr:rowOff>
    </xdr:to>
    <xdr:pic>
      <xdr:nvPicPr>
        <xdr:cNvPr id="18" name="Immagine 17" descr="Casa Way Mountain Sweatshorts">
          <a:extLst>
            <a:ext uri="{FF2B5EF4-FFF2-40B4-BE49-F238E27FC236}">
              <a16:creationId xmlns:a16="http://schemas.microsoft.com/office/drawing/2014/main" id="{D17E6D94-E109-1808-DAC0-1CECF541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81" y="28709327"/>
          <a:ext cx="1817950" cy="232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1672982</xdr:rowOff>
    </xdr:from>
    <xdr:to>
      <xdr:col>1</xdr:col>
      <xdr:colOff>1001346</xdr:colOff>
      <xdr:row>31</xdr:row>
      <xdr:rowOff>268653</xdr:rowOff>
    </xdr:to>
    <xdr:pic>
      <xdr:nvPicPr>
        <xdr:cNvPr id="22" name="Immagine 21" descr="Tennis Club Icon Sweatshorts">
          <a:extLst>
            <a:ext uri="{FF2B5EF4-FFF2-40B4-BE49-F238E27FC236}">
              <a16:creationId xmlns:a16="http://schemas.microsoft.com/office/drawing/2014/main" id="{9546F545-28B7-E306-E05D-33053EAD7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38751"/>
          <a:ext cx="1843942" cy="260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24424</xdr:colOff>
      <xdr:row>30</xdr:row>
      <xdr:rowOff>1892790</xdr:rowOff>
    </xdr:from>
    <xdr:to>
      <xdr:col>1</xdr:col>
      <xdr:colOff>964713</xdr:colOff>
      <xdr:row>32</xdr:row>
      <xdr:rowOff>155641</xdr:rowOff>
    </xdr:to>
    <xdr:pic>
      <xdr:nvPicPr>
        <xdr:cNvPr id="24" name="Immagine 23" descr="Casa Way Mountain Sweatshorts">
          <a:extLst>
            <a:ext uri="{FF2B5EF4-FFF2-40B4-BE49-F238E27FC236}">
              <a16:creationId xmlns:a16="http://schemas.microsoft.com/office/drawing/2014/main" id="{CA7F7E41-5F8C-A7EB-21A8-AD17B0E2A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24" y="32861252"/>
          <a:ext cx="1782885" cy="226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97690</xdr:colOff>
      <xdr:row>31</xdr:row>
      <xdr:rowOff>1978270</xdr:rowOff>
    </xdr:from>
    <xdr:to>
      <xdr:col>1</xdr:col>
      <xdr:colOff>982833</xdr:colOff>
      <xdr:row>33</xdr:row>
      <xdr:rowOff>170962</xdr:rowOff>
    </xdr:to>
    <xdr:pic>
      <xdr:nvPicPr>
        <xdr:cNvPr id="28" name="Immagine 27" descr="Casablanca Montagne Sportif Sweatshorts">
          <a:extLst>
            <a:ext uri="{FF2B5EF4-FFF2-40B4-BE49-F238E27FC236}">
              <a16:creationId xmlns:a16="http://schemas.microsoft.com/office/drawing/2014/main" id="{DA4ED830-5581-498A-9234-A3D2B568E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0" y="34949424"/>
          <a:ext cx="1727739" cy="2198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109904</xdr:colOff>
      <xdr:row>32</xdr:row>
      <xdr:rowOff>1941635</xdr:rowOff>
    </xdr:from>
    <xdr:to>
      <xdr:col>1</xdr:col>
      <xdr:colOff>966252</xdr:colOff>
      <xdr:row>34</xdr:row>
      <xdr:rowOff>97693</xdr:rowOff>
    </xdr:to>
    <xdr:pic>
      <xdr:nvPicPr>
        <xdr:cNvPr id="30" name="Immagine 29" descr="Diamond Logo Sweatshorts">
          <a:extLst>
            <a:ext uri="{FF2B5EF4-FFF2-40B4-BE49-F238E27FC236}">
              <a16:creationId xmlns:a16="http://schemas.microsoft.com/office/drawing/2014/main" id="{FD960FF3-1838-74AA-FF51-B9E1C0A0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04" y="36915481"/>
          <a:ext cx="1698944" cy="2161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60477</xdr:colOff>
      <xdr:row>28</xdr:row>
      <xdr:rowOff>90714</xdr:rowOff>
    </xdr:from>
    <xdr:to>
      <xdr:col>1</xdr:col>
      <xdr:colOff>843943</xdr:colOff>
      <xdr:row>28</xdr:row>
      <xdr:rowOff>1908198</xdr:rowOff>
    </xdr:to>
    <xdr:pic>
      <xdr:nvPicPr>
        <xdr:cNvPr id="5" name="Imagem 19">
          <a:extLst>
            <a:ext uri="{FF2B5EF4-FFF2-40B4-BE49-F238E27FC236}">
              <a16:creationId xmlns:a16="http://schemas.microsoft.com/office/drawing/2014/main" id="{918E0DEB-00AF-5F4A-8D74-7A1299FEA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477" y="27002619"/>
          <a:ext cx="1615014" cy="1817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2EF85-2F70-4CA4-A159-7BD788D442BA}">
  <dimension ref="A1:S35"/>
  <sheetViews>
    <sheetView tabSelected="1" zoomScaleNormal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N15" sqref="N15"/>
    </sheetView>
  </sheetViews>
  <sheetFormatPr defaultColWidth="11" defaultRowHeight="15.75" x14ac:dyDescent="0.5"/>
  <cols>
    <col min="1" max="1" width="11" style="3"/>
    <col min="2" max="2" width="14.5" style="3" customWidth="1"/>
    <col min="3" max="3" width="18.8125" style="3" customWidth="1"/>
    <col min="4" max="4" width="13" style="3" bestFit="1" customWidth="1"/>
    <col min="5" max="5" width="16" style="3" customWidth="1"/>
    <col min="6" max="6" width="12.5" style="3" bestFit="1" customWidth="1"/>
    <col min="7" max="7" width="10.6875" style="3" bestFit="1" customWidth="1"/>
    <col min="8" max="11" width="3.3125" style="3" bestFit="1" customWidth="1"/>
    <col min="12" max="12" width="4.5" style="3" bestFit="1" customWidth="1"/>
    <col min="13" max="13" width="5.3125" style="3" bestFit="1" customWidth="1"/>
    <col min="14" max="14" width="11.1875" style="12" customWidth="1"/>
    <col min="15" max="15" width="12.6875" style="12" bestFit="1" customWidth="1"/>
    <col min="16" max="16" width="11.1875" style="12" customWidth="1"/>
    <col min="17" max="17" width="12.6875" style="12" bestFit="1" customWidth="1"/>
    <col min="18" max="18" width="11.1875" style="14" customWidth="1"/>
    <col min="19" max="19" width="12.1875" style="14" bestFit="1" customWidth="1"/>
    <col min="20" max="16384" width="11" style="3"/>
  </cols>
  <sheetData>
    <row r="1" spans="1:19" x14ac:dyDescent="0.5">
      <c r="A1" s="18" t="s">
        <v>63</v>
      </c>
      <c r="B1" s="19"/>
      <c r="C1" s="20"/>
      <c r="M1" s="4"/>
    </row>
    <row r="2" spans="1:19" x14ac:dyDescent="0.5">
      <c r="A2" s="21" t="s">
        <v>64</v>
      </c>
      <c r="B2" s="21"/>
      <c r="C2" s="21"/>
      <c r="M2" s="4"/>
    </row>
    <row r="3" spans="1:19" x14ac:dyDescent="0.5">
      <c r="A3" s="21" t="s">
        <v>65</v>
      </c>
      <c r="B3" s="21"/>
      <c r="C3" s="21"/>
      <c r="M3" s="4"/>
    </row>
    <row r="4" spans="1:19" x14ac:dyDescent="0.5">
      <c r="A4" s="21" t="s">
        <v>66</v>
      </c>
      <c r="B4" s="21"/>
      <c r="C4" s="21"/>
      <c r="M4" s="4"/>
    </row>
    <row r="5" spans="1:19" x14ac:dyDescent="0.5">
      <c r="A5" s="21" t="s">
        <v>67</v>
      </c>
      <c r="B5" s="21"/>
      <c r="C5" s="21"/>
      <c r="M5" s="4"/>
    </row>
    <row r="6" spans="1:19" x14ac:dyDescent="0.5">
      <c r="A6" s="21" t="s">
        <v>68</v>
      </c>
      <c r="B6" s="21"/>
      <c r="C6" s="21"/>
      <c r="M6" s="4"/>
    </row>
    <row r="7" spans="1:19" x14ac:dyDescent="0.5">
      <c r="A7" s="21" t="s">
        <v>69</v>
      </c>
      <c r="B7" s="21"/>
      <c r="C7" s="21"/>
      <c r="M7" s="4"/>
    </row>
    <row r="8" spans="1:19" x14ac:dyDescent="0.5">
      <c r="A8" s="21" t="s">
        <v>70</v>
      </c>
      <c r="B8" s="21"/>
      <c r="C8" s="21"/>
      <c r="M8" s="4"/>
    </row>
    <row r="9" spans="1:19" x14ac:dyDescent="0.5">
      <c r="A9" s="21" t="s">
        <v>71</v>
      </c>
      <c r="B9" s="21"/>
      <c r="C9" s="21"/>
      <c r="M9" s="4"/>
    </row>
    <row r="10" spans="1:19" x14ac:dyDescent="0.5">
      <c r="A10" s="22" t="s">
        <v>72</v>
      </c>
      <c r="B10" s="23"/>
      <c r="C10" s="24"/>
      <c r="M10" s="4"/>
    </row>
    <row r="11" spans="1:19" x14ac:dyDescent="0.5">
      <c r="A11" s="22" t="s">
        <v>73</v>
      </c>
      <c r="B11" s="23"/>
      <c r="C11" s="24"/>
      <c r="M11" s="4"/>
    </row>
    <row r="12" spans="1:19" x14ac:dyDescent="0.5">
      <c r="A12" s="22" t="s">
        <v>74</v>
      </c>
      <c r="B12" s="23"/>
      <c r="C12" s="24"/>
      <c r="M12" s="4"/>
    </row>
    <row r="13" spans="1:19" x14ac:dyDescent="0.5">
      <c r="M13" s="4"/>
    </row>
    <row r="14" spans="1:19" x14ac:dyDescent="0.5">
      <c r="A14" s="17" t="s">
        <v>11</v>
      </c>
      <c r="B14" s="17"/>
      <c r="C14" s="10" t="s">
        <v>12</v>
      </c>
      <c r="D14" s="10"/>
      <c r="E14" s="10" t="s">
        <v>13</v>
      </c>
      <c r="F14" s="10" t="s">
        <v>14</v>
      </c>
      <c r="G14" s="10" t="s">
        <v>15</v>
      </c>
      <c r="H14" s="10" t="s">
        <v>5</v>
      </c>
      <c r="I14" s="10" t="s">
        <v>6</v>
      </c>
      <c r="J14" s="10" t="s">
        <v>7</v>
      </c>
      <c r="K14" s="10" t="s">
        <v>8</v>
      </c>
      <c r="L14" s="10" t="s">
        <v>9</v>
      </c>
      <c r="M14" s="10" t="s">
        <v>10</v>
      </c>
      <c r="N14" s="11" t="s">
        <v>57</v>
      </c>
      <c r="O14" s="11" t="s">
        <v>58</v>
      </c>
      <c r="P14" s="11" t="s">
        <v>59</v>
      </c>
      <c r="Q14" s="11" t="s">
        <v>60</v>
      </c>
      <c r="R14" s="15" t="s">
        <v>61</v>
      </c>
      <c r="S14" s="15" t="s">
        <v>62</v>
      </c>
    </row>
    <row r="15" spans="1:19" ht="119" customHeight="1" x14ac:dyDescent="0.5">
      <c r="A15" s="5"/>
      <c r="B15" s="6"/>
      <c r="C15" s="1" t="s">
        <v>17</v>
      </c>
      <c r="D15" s="1" t="s">
        <v>36</v>
      </c>
      <c r="E15" s="1" t="s">
        <v>0</v>
      </c>
      <c r="F15" s="1" t="s">
        <v>35</v>
      </c>
      <c r="G15" s="1" t="s">
        <v>1</v>
      </c>
      <c r="H15" s="1">
        <v>14</v>
      </c>
      <c r="I15" s="1">
        <v>20</v>
      </c>
      <c r="J15" s="1">
        <v>24</v>
      </c>
      <c r="K15" s="1">
        <v>17</v>
      </c>
      <c r="L15" s="1">
        <v>10</v>
      </c>
      <c r="M15" s="7">
        <f>SUM(H15:L15)</f>
        <v>85</v>
      </c>
      <c r="N15" s="13">
        <v>230</v>
      </c>
      <c r="O15" s="13">
        <f t="shared" ref="O15:O34" si="0">SUM(N15*M15)</f>
        <v>19550</v>
      </c>
      <c r="P15" s="13">
        <v>64.399999999999991</v>
      </c>
      <c r="Q15" s="13">
        <f t="shared" ref="Q15:Q34" si="1">SUM(P15*M15)</f>
        <v>5473.9999999999991</v>
      </c>
      <c r="R15" s="16">
        <f>SUM(P15/1.13)</f>
        <v>56.991150442477874</v>
      </c>
      <c r="S15" s="16">
        <f t="shared" ref="S15:S34" si="2">SUM(R15*M15)</f>
        <v>4844.2477876106195</v>
      </c>
    </row>
    <row r="16" spans="1:19" ht="124.05" customHeight="1" x14ac:dyDescent="0.5">
      <c r="A16" s="5"/>
      <c r="B16" s="5"/>
      <c r="C16" s="1" t="s">
        <v>17</v>
      </c>
      <c r="D16" s="1" t="s">
        <v>37</v>
      </c>
      <c r="E16" s="1" t="s">
        <v>0</v>
      </c>
      <c r="F16" s="1" t="s">
        <v>35</v>
      </c>
      <c r="G16" s="1" t="s">
        <v>2</v>
      </c>
      <c r="H16" s="1">
        <v>16</v>
      </c>
      <c r="I16" s="1">
        <v>22</v>
      </c>
      <c r="J16" s="1">
        <v>26</v>
      </c>
      <c r="K16" s="1">
        <v>15</v>
      </c>
      <c r="L16" s="1">
        <v>11</v>
      </c>
      <c r="M16" s="7">
        <f t="shared" ref="M16:M22" si="3">SUM(H16:L16)</f>
        <v>90</v>
      </c>
      <c r="N16" s="13">
        <v>230</v>
      </c>
      <c r="O16" s="13">
        <f t="shared" si="0"/>
        <v>20700</v>
      </c>
      <c r="P16" s="13">
        <v>64.399999999999991</v>
      </c>
      <c r="Q16" s="13">
        <f t="shared" si="1"/>
        <v>5795.9999999999991</v>
      </c>
      <c r="R16" s="16">
        <f t="shared" ref="R16:R34" si="4">SUM(P16/1.13)</f>
        <v>56.991150442477874</v>
      </c>
      <c r="S16" s="16">
        <f t="shared" si="2"/>
        <v>5129.2035398230091</v>
      </c>
    </row>
    <row r="17" spans="1:19" ht="131" customHeight="1" x14ac:dyDescent="0.5">
      <c r="C17" s="1" t="s">
        <v>20</v>
      </c>
      <c r="D17" s="1" t="s">
        <v>38</v>
      </c>
      <c r="E17" s="1" t="s">
        <v>0</v>
      </c>
      <c r="F17" s="1" t="s">
        <v>35</v>
      </c>
      <c r="G17" s="1" t="s">
        <v>2</v>
      </c>
      <c r="H17" s="1">
        <v>12</v>
      </c>
      <c r="I17" s="1">
        <v>18</v>
      </c>
      <c r="J17" s="1">
        <v>26</v>
      </c>
      <c r="K17" s="1">
        <v>17</v>
      </c>
      <c r="L17" s="1">
        <v>12</v>
      </c>
      <c r="M17" s="7">
        <f t="shared" ref="M17" si="5">SUM(H17:L17)</f>
        <v>85</v>
      </c>
      <c r="N17" s="13">
        <v>230</v>
      </c>
      <c r="O17" s="13">
        <f t="shared" si="0"/>
        <v>19550</v>
      </c>
      <c r="P17" s="13">
        <v>64.399999999999991</v>
      </c>
      <c r="Q17" s="13">
        <f t="shared" si="1"/>
        <v>5473.9999999999991</v>
      </c>
      <c r="R17" s="16">
        <f t="shared" si="4"/>
        <v>56.991150442477874</v>
      </c>
      <c r="S17" s="16">
        <f t="shared" si="2"/>
        <v>4844.2477876106195</v>
      </c>
    </row>
    <row r="18" spans="1:19" ht="146" customHeight="1" x14ac:dyDescent="0.5">
      <c r="A18" s="8"/>
      <c r="B18" s="6"/>
      <c r="C18" s="1" t="s">
        <v>16</v>
      </c>
      <c r="D18" s="1" t="s">
        <v>39</v>
      </c>
      <c r="E18" s="1" t="s">
        <v>0</v>
      </c>
      <c r="F18" s="1" t="s">
        <v>35</v>
      </c>
      <c r="G18" s="1" t="s">
        <v>1</v>
      </c>
      <c r="H18" s="1">
        <v>15</v>
      </c>
      <c r="I18" s="1">
        <v>21</v>
      </c>
      <c r="J18" s="1">
        <v>27</v>
      </c>
      <c r="K18" s="1">
        <v>19</v>
      </c>
      <c r="L18" s="1">
        <v>13</v>
      </c>
      <c r="M18" s="7">
        <f t="shared" si="3"/>
        <v>95</v>
      </c>
      <c r="N18" s="13">
        <v>250</v>
      </c>
      <c r="O18" s="13">
        <f t="shared" si="0"/>
        <v>23750</v>
      </c>
      <c r="P18" s="13">
        <v>70</v>
      </c>
      <c r="Q18" s="13">
        <f t="shared" si="1"/>
        <v>6650</v>
      </c>
      <c r="R18" s="16">
        <f t="shared" si="4"/>
        <v>61.946902654867266</v>
      </c>
      <c r="S18" s="16">
        <f t="shared" si="2"/>
        <v>5884.9557522123905</v>
      </c>
    </row>
    <row r="19" spans="1:19" ht="130.05000000000001" customHeight="1" x14ac:dyDescent="0.5">
      <c r="A19" s="5"/>
      <c r="B19" s="6"/>
      <c r="C19" s="2" t="s">
        <v>18</v>
      </c>
      <c r="D19" s="1" t="s">
        <v>40</v>
      </c>
      <c r="E19" s="1" t="s">
        <v>0</v>
      </c>
      <c r="F19" s="1" t="s">
        <v>35</v>
      </c>
      <c r="G19" s="1" t="s">
        <v>2</v>
      </c>
      <c r="H19" s="1">
        <v>13</v>
      </c>
      <c r="I19" s="1">
        <v>19</v>
      </c>
      <c r="J19" s="1">
        <v>25</v>
      </c>
      <c r="K19" s="1">
        <v>28</v>
      </c>
      <c r="L19" s="1">
        <v>10</v>
      </c>
      <c r="M19" s="7">
        <f t="shared" si="3"/>
        <v>95</v>
      </c>
      <c r="N19" s="13">
        <v>250</v>
      </c>
      <c r="O19" s="13">
        <f t="shared" si="0"/>
        <v>23750</v>
      </c>
      <c r="P19" s="13">
        <v>70</v>
      </c>
      <c r="Q19" s="13">
        <f t="shared" si="1"/>
        <v>6650</v>
      </c>
      <c r="R19" s="16">
        <f t="shared" si="4"/>
        <v>61.946902654867266</v>
      </c>
      <c r="S19" s="16">
        <f t="shared" si="2"/>
        <v>5884.9557522123905</v>
      </c>
    </row>
    <row r="20" spans="1:19" ht="131" customHeight="1" x14ac:dyDescent="0.5">
      <c r="A20" s="5"/>
      <c r="C20" s="1" t="s">
        <v>3</v>
      </c>
      <c r="D20" s="1" t="s">
        <v>41</v>
      </c>
      <c r="E20" s="1" t="s">
        <v>0</v>
      </c>
      <c r="F20" s="1" t="s">
        <v>35</v>
      </c>
      <c r="G20" s="1" t="s">
        <v>1</v>
      </c>
      <c r="H20" s="1">
        <v>17</v>
      </c>
      <c r="I20" s="1">
        <v>20</v>
      </c>
      <c r="J20" s="1">
        <v>24</v>
      </c>
      <c r="K20" s="1">
        <v>14</v>
      </c>
      <c r="L20" s="1">
        <v>12</v>
      </c>
      <c r="M20" s="7">
        <f t="shared" si="3"/>
        <v>87</v>
      </c>
      <c r="N20" s="13">
        <v>230</v>
      </c>
      <c r="O20" s="13">
        <f t="shared" si="0"/>
        <v>20010</v>
      </c>
      <c r="P20" s="13">
        <v>64.399999999999991</v>
      </c>
      <c r="Q20" s="13">
        <f t="shared" si="1"/>
        <v>5602.7999999999993</v>
      </c>
      <c r="R20" s="16">
        <f t="shared" si="4"/>
        <v>56.991150442477874</v>
      </c>
      <c r="S20" s="16">
        <f t="shared" si="2"/>
        <v>4958.2300884955748</v>
      </c>
    </row>
    <row r="21" spans="1:19" ht="135" customHeight="1" x14ac:dyDescent="0.5">
      <c r="A21" s="8"/>
      <c r="B21" s="6"/>
      <c r="C21" s="1" t="s">
        <v>19</v>
      </c>
      <c r="D21" s="1" t="s">
        <v>42</v>
      </c>
      <c r="E21" s="1" t="s">
        <v>0</v>
      </c>
      <c r="F21" s="1" t="s">
        <v>35</v>
      </c>
      <c r="G21" s="1" t="s">
        <v>2</v>
      </c>
      <c r="H21" s="1">
        <v>14</v>
      </c>
      <c r="I21" s="1">
        <v>22</v>
      </c>
      <c r="J21" s="1">
        <v>22</v>
      </c>
      <c r="K21" s="1">
        <v>15</v>
      </c>
      <c r="L21" s="1">
        <v>11</v>
      </c>
      <c r="M21" s="7">
        <f t="shared" si="3"/>
        <v>84</v>
      </c>
      <c r="N21" s="13">
        <v>240</v>
      </c>
      <c r="O21" s="13">
        <f t="shared" si="0"/>
        <v>20160</v>
      </c>
      <c r="P21" s="13">
        <v>64.399999999999991</v>
      </c>
      <c r="Q21" s="13">
        <f t="shared" si="1"/>
        <v>5409.5999999999995</v>
      </c>
      <c r="R21" s="16">
        <f t="shared" si="4"/>
        <v>56.991150442477874</v>
      </c>
      <c r="S21" s="16">
        <f t="shared" si="2"/>
        <v>4787.2566371681414</v>
      </c>
    </row>
    <row r="22" spans="1:19" ht="144" customHeight="1" x14ac:dyDescent="0.5">
      <c r="A22" s="8"/>
      <c r="B22" s="6"/>
      <c r="C22" s="1" t="s">
        <v>4</v>
      </c>
      <c r="D22" s="1" t="s">
        <v>43</v>
      </c>
      <c r="E22" s="1" t="s">
        <v>0</v>
      </c>
      <c r="F22" s="1" t="s">
        <v>35</v>
      </c>
      <c r="G22" s="1" t="s">
        <v>1</v>
      </c>
      <c r="H22" s="1">
        <v>12</v>
      </c>
      <c r="I22" s="1">
        <v>20</v>
      </c>
      <c r="J22" s="1">
        <v>27</v>
      </c>
      <c r="K22" s="1">
        <v>14</v>
      </c>
      <c r="L22" s="1">
        <v>10</v>
      </c>
      <c r="M22" s="7">
        <f t="shared" si="3"/>
        <v>83</v>
      </c>
      <c r="N22" s="13">
        <v>230</v>
      </c>
      <c r="O22" s="13">
        <f t="shared" si="0"/>
        <v>19090</v>
      </c>
      <c r="P22" s="13">
        <v>64.399999999999991</v>
      </c>
      <c r="Q22" s="13">
        <f t="shared" si="1"/>
        <v>5345.1999999999989</v>
      </c>
      <c r="R22" s="16">
        <f t="shared" si="4"/>
        <v>56.991150442477874</v>
      </c>
      <c r="S22" s="16">
        <f t="shared" si="2"/>
        <v>4730.2654867256633</v>
      </c>
    </row>
    <row r="23" spans="1:19" ht="177" customHeight="1" x14ac:dyDescent="0.5">
      <c r="A23" s="8"/>
      <c r="B23" s="6"/>
      <c r="C23" s="1" t="s">
        <v>21</v>
      </c>
      <c r="D23" s="1" t="s">
        <v>44</v>
      </c>
      <c r="E23" s="1" t="s">
        <v>0</v>
      </c>
      <c r="F23" s="1" t="s">
        <v>35</v>
      </c>
      <c r="G23" s="1" t="s">
        <v>1</v>
      </c>
      <c r="H23" s="1">
        <v>14</v>
      </c>
      <c r="I23" s="1">
        <v>21</v>
      </c>
      <c r="J23" s="1">
        <v>24</v>
      </c>
      <c r="K23" s="1">
        <v>17</v>
      </c>
      <c r="L23" s="1">
        <v>11</v>
      </c>
      <c r="M23" s="7">
        <f t="shared" ref="M23:M26" si="6">SUM(H23:L23)</f>
        <v>87</v>
      </c>
      <c r="N23" s="13">
        <v>480</v>
      </c>
      <c r="O23" s="13">
        <f t="shared" si="0"/>
        <v>41760</v>
      </c>
      <c r="P23" s="13">
        <v>134.39999999999998</v>
      </c>
      <c r="Q23" s="13">
        <f t="shared" si="1"/>
        <v>11692.799999999997</v>
      </c>
      <c r="R23" s="16">
        <f t="shared" si="4"/>
        <v>118.93805309734512</v>
      </c>
      <c r="S23" s="16">
        <f t="shared" si="2"/>
        <v>10347.610619469026</v>
      </c>
    </row>
    <row r="24" spans="1:19" ht="163.05000000000001" customHeight="1" x14ac:dyDescent="0.5">
      <c r="A24" s="8"/>
      <c r="B24" s="6"/>
      <c r="C24" s="1" t="s">
        <v>22</v>
      </c>
      <c r="D24" s="1" t="s">
        <v>45</v>
      </c>
      <c r="E24" s="1" t="s">
        <v>0</v>
      </c>
      <c r="F24" s="1" t="s">
        <v>35</v>
      </c>
      <c r="G24" s="1" t="s">
        <v>1</v>
      </c>
      <c r="H24" s="1">
        <v>13</v>
      </c>
      <c r="I24" s="1">
        <v>19</v>
      </c>
      <c r="J24" s="1">
        <v>25</v>
      </c>
      <c r="K24" s="1">
        <v>15</v>
      </c>
      <c r="L24" s="1">
        <v>12</v>
      </c>
      <c r="M24" s="7">
        <f>SUM(H24:L24)</f>
        <v>84</v>
      </c>
      <c r="N24" s="13">
        <v>480</v>
      </c>
      <c r="O24" s="13">
        <f t="shared" si="0"/>
        <v>40320</v>
      </c>
      <c r="P24" s="13">
        <v>131.6</v>
      </c>
      <c r="Q24" s="13">
        <f t="shared" si="1"/>
        <v>11054.4</v>
      </c>
      <c r="R24" s="16">
        <f t="shared" si="4"/>
        <v>116.46017699115045</v>
      </c>
      <c r="S24" s="16">
        <f t="shared" si="2"/>
        <v>9782.6548672566369</v>
      </c>
    </row>
    <row r="25" spans="1:19" ht="164" customHeight="1" x14ac:dyDescent="0.5">
      <c r="A25" s="8"/>
      <c r="B25" s="6"/>
      <c r="C25" s="1" t="s">
        <v>24</v>
      </c>
      <c r="D25" s="1" t="s">
        <v>46</v>
      </c>
      <c r="E25" s="1" t="s">
        <v>0</v>
      </c>
      <c r="F25" s="1" t="s">
        <v>35</v>
      </c>
      <c r="G25" s="1" t="s">
        <v>2</v>
      </c>
      <c r="H25" s="1">
        <v>11</v>
      </c>
      <c r="I25" s="1">
        <v>21</v>
      </c>
      <c r="J25" s="1">
        <v>25</v>
      </c>
      <c r="K25" s="1">
        <v>14</v>
      </c>
      <c r="L25" s="1">
        <v>11</v>
      </c>
      <c r="M25" s="7">
        <f t="shared" si="6"/>
        <v>82</v>
      </c>
      <c r="N25" s="13">
        <v>470</v>
      </c>
      <c r="O25" s="13">
        <f t="shared" si="0"/>
        <v>38540</v>
      </c>
      <c r="P25" s="13">
        <v>125.99999999999999</v>
      </c>
      <c r="Q25" s="13">
        <f t="shared" si="1"/>
        <v>10331.999999999998</v>
      </c>
      <c r="R25" s="16">
        <f t="shared" si="4"/>
        <v>111.50442477876106</v>
      </c>
      <c r="S25" s="16">
        <f t="shared" si="2"/>
        <v>9143.3628318584069</v>
      </c>
    </row>
    <row r="26" spans="1:19" ht="154.05000000000001" customHeight="1" x14ac:dyDescent="0.5">
      <c r="A26" s="8"/>
      <c r="B26" s="6"/>
      <c r="C26" s="1" t="s">
        <v>25</v>
      </c>
      <c r="D26" s="1" t="s">
        <v>47</v>
      </c>
      <c r="E26" s="1" t="s">
        <v>0</v>
      </c>
      <c r="F26" s="1" t="s">
        <v>35</v>
      </c>
      <c r="G26" s="1" t="s">
        <v>2</v>
      </c>
      <c r="H26" s="1">
        <v>13</v>
      </c>
      <c r="I26" s="1">
        <v>22</v>
      </c>
      <c r="J26" s="1">
        <v>27</v>
      </c>
      <c r="K26" s="1">
        <v>16</v>
      </c>
      <c r="L26" s="1">
        <v>13</v>
      </c>
      <c r="M26" s="7">
        <f t="shared" si="6"/>
        <v>91</v>
      </c>
      <c r="N26" s="13">
        <v>510</v>
      </c>
      <c r="O26" s="13">
        <f t="shared" si="0"/>
        <v>46410</v>
      </c>
      <c r="P26" s="13">
        <v>142.79999999999998</v>
      </c>
      <c r="Q26" s="13">
        <f t="shared" si="1"/>
        <v>12994.8</v>
      </c>
      <c r="R26" s="16">
        <f t="shared" si="4"/>
        <v>126.3716814159292</v>
      </c>
      <c r="S26" s="16">
        <f t="shared" si="2"/>
        <v>11499.823008849557</v>
      </c>
    </row>
    <row r="27" spans="1:19" ht="152" customHeight="1" x14ac:dyDescent="0.5">
      <c r="A27" s="8"/>
      <c r="B27" s="6"/>
      <c r="C27" s="1" t="s">
        <v>26</v>
      </c>
      <c r="D27" s="1" t="s">
        <v>48</v>
      </c>
      <c r="E27" s="1" t="s">
        <v>0</v>
      </c>
      <c r="F27" s="1" t="s">
        <v>35</v>
      </c>
      <c r="G27" s="1" t="s">
        <v>23</v>
      </c>
      <c r="H27" s="1">
        <v>14</v>
      </c>
      <c r="I27" s="1">
        <v>18</v>
      </c>
      <c r="J27" s="1">
        <v>28</v>
      </c>
      <c r="K27" s="1">
        <v>15</v>
      </c>
      <c r="L27" s="1">
        <v>10</v>
      </c>
      <c r="M27" s="7">
        <f t="shared" ref="M27" si="7">SUM(H27:L27)</f>
        <v>85</v>
      </c>
      <c r="N27" s="13">
        <v>470</v>
      </c>
      <c r="O27" s="13">
        <f t="shared" si="0"/>
        <v>39950</v>
      </c>
      <c r="P27" s="13">
        <v>131.6</v>
      </c>
      <c r="Q27" s="13">
        <f t="shared" si="1"/>
        <v>11186</v>
      </c>
      <c r="R27" s="16">
        <f t="shared" si="4"/>
        <v>116.46017699115045</v>
      </c>
      <c r="S27" s="16">
        <f t="shared" si="2"/>
        <v>9899.1150442477883</v>
      </c>
    </row>
    <row r="28" spans="1:19" ht="158" customHeight="1" x14ac:dyDescent="0.5">
      <c r="A28" s="8"/>
      <c r="B28" s="6"/>
      <c r="C28" s="1" t="s">
        <v>27</v>
      </c>
      <c r="D28" s="1" t="s">
        <v>49</v>
      </c>
      <c r="E28" s="1" t="s">
        <v>0</v>
      </c>
      <c r="F28" s="1" t="s">
        <v>35</v>
      </c>
      <c r="G28" s="1" t="s">
        <v>23</v>
      </c>
      <c r="H28" s="1">
        <v>16</v>
      </c>
      <c r="I28" s="1">
        <v>20</v>
      </c>
      <c r="J28" s="1">
        <v>27</v>
      </c>
      <c r="K28" s="1">
        <v>14</v>
      </c>
      <c r="L28" s="1">
        <v>11</v>
      </c>
      <c r="M28" s="7">
        <f t="shared" ref="M28" si="8">SUM(H28:L28)</f>
        <v>88</v>
      </c>
      <c r="N28" s="13">
        <v>480</v>
      </c>
      <c r="O28" s="13">
        <f t="shared" si="0"/>
        <v>42240</v>
      </c>
      <c r="P28" s="13">
        <v>131.6</v>
      </c>
      <c r="Q28" s="13">
        <f t="shared" si="1"/>
        <v>11580.8</v>
      </c>
      <c r="R28" s="16">
        <f t="shared" si="4"/>
        <v>116.46017699115045</v>
      </c>
      <c r="S28" s="16">
        <f t="shared" si="2"/>
        <v>10248.495575221239</v>
      </c>
    </row>
    <row r="29" spans="1:19" ht="158" customHeight="1" x14ac:dyDescent="0.5">
      <c r="A29" s="8"/>
      <c r="B29" s="6"/>
      <c r="C29" s="1" t="s">
        <v>56</v>
      </c>
      <c r="D29" s="1" t="s">
        <v>50</v>
      </c>
      <c r="E29" s="1" t="s">
        <v>0</v>
      </c>
      <c r="F29" s="1" t="s">
        <v>35</v>
      </c>
      <c r="G29" s="1" t="s">
        <v>28</v>
      </c>
      <c r="H29" s="1">
        <v>12</v>
      </c>
      <c r="I29" s="1">
        <v>22</v>
      </c>
      <c r="J29" s="1">
        <v>29</v>
      </c>
      <c r="K29" s="1">
        <v>13</v>
      </c>
      <c r="L29" s="1">
        <v>12</v>
      </c>
      <c r="M29" s="7">
        <f t="shared" ref="M29" si="9">SUM(H29:L29)</f>
        <v>88</v>
      </c>
      <c r="N29" s="13">
        <v>480</v>
      </c>
      <c r="O29" s="13">
        <f t="shared" si="0"/>
        <v>42240</v>
      </c>
      <c r="P29" s="13">
        <v>134.39999999999998</v>
      </c>
      <c r="Q29" s="13">
        <f t="shared" si="1"/>
        <v>11827.199999999997</v>
      </c>
      <c r="R29" s="16">
        <f t="shared" si="4"/>
        <v>118.93805309734512</v>
      </c>
      <c r="S29" s="16">
        <f t="shared" si="2"/>
        <v>10466.54867256637</v>
      </c>
    </row>
    <row r="30" spans="1:19" ht="158" customHeight="1" x14ac:dyDescent="0.5">
      <c r="A30" s="8"/>
      <c r="B30" s="6"/>
      <c r="C30" s="1" t="s">
        <v>30</v>
      </c>
      <c r="D30" s="1" t="s">
        <v>51</v>
      </c>
      <c r="E30" s="1" t="s">
        <v>0</v>
      </c>
      <c r="F30" s="1" t="s">
        <v>35</v>
      </c>
      <c r="G30" s="1" t="s">
        <v>28</v>
      </c>
      <c r="H30" s="1">
        <v>10</v>
      </c>
      <c r="I30" s="1">
        <v>21</v>
      </c>
      <c r="J30" s="1">
        <v>35</v>
      </c>
      <c r="K30" s="1">
        <v>14</v>
      </c>
      <c r="L30" s="1">
        <v>9</v>
      </c>
      <c r="M30" s="7">
        <f t="shared" ref="M30" si="10">SUM(H30:L30)</f>
        <v>89</v>
      </c>
      <c r="N30" s="13">
        <v>300</v>
      </c>
      <c r="O30" s="13">
        <f t="shared" si="0"/>
        <v>26700</v>
      </c>
      <c r="P30" s="13">
        <v>84</v>
      </c>
      <c r="Q30" s="13">
        <f t="shared" si="1"/>
        <v>7476</v>
      </c>
      <c r="R30" s="16">
        <f t="shared" si="4"/>
        <v>74.336283185840713</v>
      </c>
      <c r="S30" s="16">
        <f t="shared" si="2"/>
        <v>6615.9292035398239</v>
      </c>
    </row>
    <row r="31" spans="1:19" ht="158" customHeight="1" x14ac:dyDescent="0.5">
      <c r="A31" s="9"/>
      <c r="C31" s="1" t="s">
        <v>29</v>
      </c>
      <c r="D31" s="1" t="s">
        <v>52</v>
      </c>
      <c r="E31" s="1" t="s">
        <v>0</v>
      </c>
      <c r="F31" s="1" t="s">
        <v>35</v>
      </c>
      <c r="G31" s="1" t="s">
        <v>1</v>
      </c>
      <c r="H31" s="1">
        <v>11</v>
      </c>
      <c r="I31" s="1">
        <v>20</v>
      </c>
      <c r="J31" s="1">
        <v>27</v>
      </c>
      <c r="K31" s="1">
        <v>13</v>
      </c>
      <c r="L31" s="1">
        <v>10</v>
      </c>
      <c r="M31" s="7">
        <f t="shared" ref="M31" si="11">SUM(H31:L31)</f>
        <v>81</v>
      </c>
      <c r="N31" s="13">
        <v>300</v>
      </c>
      <c r="O31" s="13">
        <f t="shared" si="0"/>
        <v>24300</v>
      </c>
      <c r="P31" s="13">
        <v>84</v>
      </c>
      <c r="Q31" s="13">
        <f t="shared" si="1"/>
        <v>6804</v>
      </c>
      <c r="R31" s="16">
        <f t="shared" si="4"/>
        <v>74.336283185840713</v>
      </c>
      <c r="S31" s="16">
        <f t="shared" si="2"/>
        <v>6021.2389380530976</v>
      </c>
    </row>
    <row r="32" spans="1:19" ht="158" customHeight="1" x14ac:dyDescent="0.5">
      <c r="A32" s="8"/>
      <c r="B32" s="6"/>
      <c r="C32" s="1" t="s">
        <v>30</v>
      </c>
      <c r="D32" s="1" t="s">
        <v>53</v>
      </c>
      <c r="E32" s="1" t="s">
        <v>0</v>
      </c>
      <c r="F32" s="1" t="s">
        <v>35</v>
      </c>
      <c r="G32" s="1" t="s">
        <v>2</v>
      </c>
      <c r="H32" s="1">
        <v>12</v>
      </c>
      <c r="I32" s="1">
        <v>19</v>
      </c>
      <c r="J32" s="1">
        <v>24</v>
      </c>
      <c r="K32" s="1">
        <v>14</v>
      </c>
      <c r="L32" s="1">
        <v>9</v>
      </c>
      <c r="M32" s="7">
        <f t="shared" ref="M32" si="12">SUM(H32:L32)</f>
        <v>78</v>
      </c>
      <c r="N32" s="13">
        <v>300</v>
      </c>
      <c r="O32" s="13">
        <f t="shared" si="0"/>
        <v>23400</v>
      </c>
      <c r="P32" s="13">
        <v>84</v>
      </c>
      <c r="Q32" s="13">
        <f t="shared" si="1"/>
        <v>6552</v>
      </c>
      <c r="R32" s="16">
        <f t="shared" si="4"/>
        <v>74.336283185840713</v>
      </c>
      <c r="S32" s="16">
        <f t="shared" si="2"/>
        <v>5798.2300884955757</v>
      </c>
    </row>
    <row r="33" spans="1:19" ht="158" customHeight="1" x14ac:dyDescent="0.5">
      <c r="A33" s="9"/>
      <c r="C33" s="1" t="s">
        <v>31</v>
      </c>
      <c r="D33" s="1" t="s">
        <v>54</v>
      </c>
      <c r="E33" s="1" t="s">
        <v>0</v>
      </c>
      <c r="F33" s="1" t="s">
        <v>35</v>
      </c>
      <c r="G33" s="1" t="s">
        <v>32</v>
      </c>
      <c r="H33" s="1">
        <v>12</v>
      </c>
      <c r="I33" s="1">
        <v>21</v>
      </c>
      <c r="J33" s="1">
        <v>26</v>
      </c>
      <c r="K33" s="1">
        <v>15</v>
      </c>
      <c r="L33" s="1">
        <v>8</v>
      </c>
      <c r="M33" s="7">
        <f t="shared" ref="M33" si="13">SUM(H33:L33)</f>
        <v>82</v>
      </c>
      <c r="N33" s="13">
        <v>300</v>
      </c>
      <c r="O33" s="13">
        <f t="shared" si="0"/>
        <v>24600</v>
      </c>
      <c r="P33" s="13">
        <v>84</v>
      </c>
      <c r="Q33" s="13">
        <f t="shared" si="1"/>
        <v>6888</v>
      </c>
      <c r="R33" s="16">
        <f t="shared" si="4"/>
        <v>74.336283185840713</v>
      </c>
      <c r="S33" s="16">
        <f t="shared" si="2"/>
        <v>6095.5752212389389</v>
      </c>
    </row>
    <row r="34" spans="1:19" ht="158" customHeight="1" x14ac:dyDescent="0.5">
      <c r="A34" s="8"/>
      <c r="B34" s="6"/>
      <c r="C34" s="1" t="s">
        <v>33</v>
      </c>
      <c r="D34" s="1" t="s">
        <v>55</v>
      </c>
      <c r="E34" s="1" t="s">
        <v>0</v>
      </c>
      <c r="F34" s="1" t="s">
        <v>35</v>
      </c>
      <c r="G34" s="1" t="s">
        <v>34</v>
      </c>
      <c r="H34" s="1">
        <v>11</v>
      </c>
      <c r="I34" s="1">
        <v>23</v>
      </c>
      <c r="J34" s="1">
        <v>27</v>
      </c>
      <c r="K34" s="1">
        <v>16</v>
      </c>
      <c r="L34" s="1">
        <v>9</v>
      </c>
      <c r="M34" s="7">
        <f t="shared" ref="M34" si="14">SUM(H34:L34)</f>
        <v>86</v>
      </c>
      <c r="N34" s="13">
        <v>300</v>
      </c>
      <c r="O34" s="13">
        <f t="shared" si="0"/>
        <v>25800</v>
      </c>
      <c r="P34" s="13">
        <v>84</v>
      </c>
      <c r="Q34" s="13">
        <f t="shared" si="1"/>
        <v>7224</v>
      </c>
      <c r="R34" s="16">
        <f t="shared" si="4"/>
        <v>74.336283185840713</v>
      </c>
      <c r="S34" s="16">
        <f t="shared" si="2"/>
        <v>6392.9203539823011</v>
      </c>
    </row>
    <row r="35" spans="1:19" x14ac:dyDescent="0.5">
      <c r="A35" s="17"/>
      <c r="B35" s="17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>
        <f>SUM(M15:M34)</f>
        <v>1725</v>
      </c>
      <c r="N35" s="11"/>
      <c r="O35" s="11">
        <f t="shared" ref="O35:S35" si="15">SUM(O15:O34)</f>
        <v>582820</v>
      </c>
      <c r="P35" s="11"/>
      <c r="Q35" s="11">
        <f t="shared" si="15"/>
        <v>162013.59999999998</v>
      </c>
      <c r="R35" s="15"/>
      <c r="S35" s="15">
        <f t="shared" si="15"/>
        <v>143374.86725663717</v>
      </c>
    </row>
  </sheetData>
  <sheetProtection sheet="1" objects="1" scenarios="1" selectLockedCells="1" selectUnlockedCells="1"/>
  <mergeCells count="14">
    <mergeCell ref="A14:B14"/>
    <mergeCell ref="A35:B35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5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3B1E5372-6460-4142-B8F2-55245E7C77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347D3-6BEC-4209-AC2F-5483E0F71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371965-7C6F-47AE-B8A7-A5A880AA4F6F}">
  <ds:schemaRefs>
    <ds:schemaRef ds:uri="http://schemas.microsoft.com/office/2006/metadata/properties"/>
    <ds:schemaRef ds:uri="3287f65e-bd81-4ef8-9d4a-f770dbe3501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34545f7-dfad-40dc-8880-0a5cc848d9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lastPrinted>2025-10-16T13:24:22Z</cp:lastPrinted>
  <dcterms:created xsi:type="dcterms:W3CDTF">2025-10-06T14:06:56Z</dcterms:created>
  <dcterms:modified xsi:type="dcterms:W3CDTF">2026-02-10T15:40:41Z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