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75722A2F-D067-4344-AC2B-C737015E9A2C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15" i="1"/>
  <c r="P15" i="1" s="1"/>
  <c r="P31" i="1" s="1"/>
  <c r="N20" i="1"/>
  <c r="N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5" i="1"/>
  <c r="N16" i="1"/>
  <c r="N17" i="1"/>
  <c r="N18" i="1"/>
  <c r="N19" i="1"/>
  <c r="N21" i="1"/>
  <c r="N22" i="1"/>
  <c r="N23" i="1"/>
  <c r="N24" i="1"/>
  <c r="N25" i="1"/>
  <c r="N26" i="1"/>
  <c r="N27" i="1"/>
  <c r="N28" i="1"/>
  <c r="N29" i="1"/>
  <c r="N30" i="1"/>
  <c r="I31" i="1"/>
  <c r="L31" i="1" l="1"/>
  <c r="N31" i="1"/>
</calcChain>
</file>

<file path=xl/sharedStrings.xml><?xml version="1.0" encoding="utf-8"?>
<sst xmlns="http://schemas.openxmlformats.org/spreadsheetml/2006/main" count="99" uniqueCount="37">
  <si>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</si>
  <si>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</si>
  <si>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</si>
  <si>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</si>
  <si>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</si>
  <si>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</si>
  <si>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</si>
  <si>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</si>
  <si>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</si>
  <si>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</si>
  <si>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</si>
  <si>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</si>
  <si>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</si>
  <si>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N. PHOTO</t>
  </si>
  <si>
    <t>ART</t>
  </si>
  <si>
    <t>DIS</t>
  </si>
  <si>
    <t>VAR</t>
  </si>
  <si>
    <t>DESCRIPTION</t>
  </si>
  <si>
    <t>DIMENSIONS</t>
  </si>
  <si>
    <t>COMPOSITION</t>
  </si>
  <si>
    <t>QTY</t>
  </si>
  <si>
    <t>MOQ</t>
  </si>
  <si>
    <t>RRP €</t>
  </si>
  <si>
    <t>RRP TOT €</t>
  </si>
  <si>
    <t>COST €</t>
  </si>
  <si>
    <t>COST TOT €</t>
  </si>
  <si>
    <t>COST £</t>
  </si>
  <si>
    <t>COST TOT £</t>
  </si>
  <si>
    <t>GUCCI</t>
  </si>
  <si>
    <t>SCARF</t>
  </si>
  <si>
    <t>180x50</t>
  </si>
  <si>
    <t>50% CASMERE 50% WOOL</t>
  </si>
  <si>
    <t>4779 / 8012</t>
  </si>
  <si>
    <t>8011 / 2779</t>
  </si>
  <si>
    <t>1464 / 9011</t>
  </si>
  <si>
    <t>X</t>
  </si>
  <si>
    <t>AZZ/BLU/ROSSO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</si>
</sst>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11" x14ac:knownFonts="1">
    <font>
      <sz val="10"/>
      <color rgb="FF000000"/>
      <name val="Times New Roman"/>
      <charset val="204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8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7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 shrinkToFit="1"/>
    </xf>
    <xf numFmtId="1" fontId="5" fillId="0" borderId="2" xfId="0" applyNumberFormat="1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 shrinkToFit="1"/>
    </xf>
    <xf numFmtId="166" fontId="1" fillId="0" borderId="0" xfId="0" applyNumberFormat="1" applyFont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 shrinkToFit="1"/>
    </xf>
    <xf numFmtId="165" fontId="2" fillId="0" borderId="0" xfId="1" applyNumberFormat="1" applyFont="1" applyAlignment="1">
      <alignment horizontal="center" vertical="center" wrapText="1"/>
    </xf>
    <xf numFmtId="165" fontId="1" fillId="0" borderId="0" xfId="1" applyNumberFormat="1" applyFont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 shrinkToFit="1"/>
    </xf>
    <xf numFmtId="165" fontId="5" fillId="0" borderId="2" xfId="1" applyNumberFormat="1" applyFont="1" applyBorder="1" applyAlignment="1">
      <alignment horizontal="center" vertical="center" wrapText="1" shrinkToFit="1"/>
    </xf>
    <xf numFmtId="166" fontId="4" fillId="3" borderId="1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38100</xdr:rowOff>
    </xdr:from>
    <xdr:to>
      <xdr:col>2</xdr:col>
      <xdr:colOff>12700</xdr:colOff>
      <xdr:row>15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A07DD9-4A90-71AA-72D1-89C53B171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800" y="266700"/>
          <a:ext cx="2933700" cy="2362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12700</xdr:colOff>
      <xdr:row>16</xdr:row>
      <xdr:rowOff>1125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B73E78-675E-8540-C900-08E5CFA4B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800" y="2616200"/>
          <a:ext cx="2933700" cy="2401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2</xdr:col>
      <xdr:colOff>5773</xdr:colOff>
      <xdr:row>16</xdr:row>
      <xdr:rowOff>2476500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B8576A1-657C-496B-740F-DDB0CB58D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800" y="5016500"/>
          <a:ext cx="2926773" cy="2476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38100</xdr:colOff>
      <xdr:row>17</xdr:row>
      <xdr:rowOff>2438400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D94AC6-B7A9-71D0-8657-590218076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8800" y="7569200"/>
          <a:ext cx="2959100" cy="243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3175</xdr:colOff>
      <xdr:row>18</xdr:row>
      <xdr:rowOff>2387600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168E96F-6C6F-F052-258D-CD2D51A2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8800" y="10033000"/>
          <a:ext cx="2908300" cy="2387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E6EBDC0-2DE2-3C51-E9F8-15952611A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8800" y="12433300"/>
          <a:ext cx="292100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88900</xdr:colOff>
      <xdr:row>20</xdr:row>
      <xdr:rowOff>2324100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5B068E5-DAB4-D343-5436-7776EC8D5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58800" y="14833600"/>
          <a:ext cx="3009900" cy="23241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3175</xdr:colOff>
      <xdr:row>22</xdr:row>
      <xdr:rowOff>25400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D4F294F-4C71-3AA0-652E-59BAE1476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8800" y="17233900"/>
          <a:ext cx="2908300" cy="242570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21</xdr:row>
      <xdr:rowOff>0</xdr:rowOff>
    </xdr:from>
    <xdr:ext cx="2908300" cy="2425700"/>
    <xdr:pic>
      <xdr:nvPicPr>
        <xdr:cNvPr id="14" name="Picture 13">
          <a:extLst>
            <a:ext uri="{FF2B5EF4-FFF2-40B4-BE49-F238E27FC236}">
              <a16:creationId xmlns:a16="http://schemas.microsoft.com/office/drawing/2014/main" id="{BA6137C8-8DAD-6D48-AEA9-5B79A6253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8800" y="17233900"/>
          <a:ext cx="2908300" cy="2425700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22</xdr:row>
      <xdr:rowOff>0</xdr:rowOff>
    </xdr:from>
    <xdr:to>
      <xdr:col>2</xdr:col>
      <xdr:colOff>3175</xdr:colOff>
      <xdr:row>23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73A1479-F867-9376-ECA9-0B2B22323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8800" y="19634200"/>
          <a:ext cx="290830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3175</xdr:colOff>
      <xdr:row>24</xdr:row>
      <xdr:rowOff>12700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22A18E5-4428-52BA-A62E-26598107C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8800" y="22034500"/>
          <a:ext cx="2908300" cy="241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38100</xdr:colOff>
      <xdr:row>25</xdr:row>
      <xdr:rowOff>12700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97AE467-6B4A-7E99-08AA-4012AC403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58800" y="24434800"/>
          <a:ext cx="2959100" cy="241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0</xdr:colOff>
      <xdr:row>26</xdr:row>
      <xdr:rowOff>12700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23F84FD-B000-32BA-860D-8B6E12EC8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58800" y="26835100"/>
          <a:ext cx="2921000" cy="241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3175</xdr:colOff>
      <xdr:row>27</xdr:row>
      <xdr:rowOff>38100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0C047BE-8BA8-3018-EE58-C503F1F25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58800" y="29235400"/>
          <a:ext cx="2908300" cy="243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0</xdr:colOff>
      <xdr:row>28</xdr:row>
      <xdr:rowOff>12700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F47EE98-62BD-CDF6-729B-D1EA00BFE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58800" y="31635700"/>
          <a:ext cx="2895600" cy="241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0</xdr:colOff>
      <xdr:row>29</xdr:row>
      <xdr:rowOff>38100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0155108-2884-643A-1209-1E4E2BC74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58800" y="34036000"/>
          <a:ext cx="2921000" cy="243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2</xdr:col>
      <xdr:colOff>12700</xdr:colOff>
      <xdr:row>30</xdr:row>
      <xdr:rowOff>25400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42302C4-D71C-BEBF-CA37-BD4C760CE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58800" y="36436300"/>
          <a:ext cx="2933700" cy="242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workbookViewId="0">
      <pane ySplit="14" topLeftCell="A18" activePane="bottomLeft" state="frozen"/>
      <selection pane="bottomLeft" activeCell="K15" sqref="K15"/>
    </sheetView>
  </sheetViews>
  <sheetFormatPr defaultColWidth="49.85546875" defaultRowHeight="189" customHeight="1" x14ac:dyDescent="0.4"/>
  <cols>
    <col min="1" max="1" width="12.35546875" style="1" customWidth="1"/>
    <col min="2" max="2" width="46" style="1" customWidth="1"/>
    <col min="3" max="3" width="6.140625" style="1" bestFit="1" customWidth="1"/>
    <col min="4" max="4" width="5" style="1" bestFit="1" customWidth="1"/>
    <col min="5" max="5" width="14.85546875" style="1" customWidth="1"/>
    <col min="6" max="7" width="17.35546875" style="1" customWidth="1"/>
    <col min="8" max="8" width="22" style="1" customWidth="1"/>
    <col min="9" max="9" width="6.35546875" style="2" bestFit="1" customWidth="1"/>
    <col min="10" max="10" width="6.35546875" style="2" customWidth="1"/>
    <col min="11" max="11" width="17" style="14" customWidth="1"/>
    <col min="12" max="12" width="19.140625" style="14" customWidth="1"/>
    <col min="13" max="14" width="17" style="15" customWidth="1"/>
    <col min="15" max="16" width="17" style="12" customWidth="1"/>
    <col min="17" max="17" width="19.140625" style="1" customWidth="1"/>
    <col min="18" max="16384" width="49.85546875" style="1"/>
  </cols>
  <sheetData>
    <row r="1" spans="1:16" ht="15.75" x14ac:dyDescent="0.4">
      <c r="A1" s="23" t="s">
        <v>0</v>
      </c>
      <c r="B1" s="24"/>
      <c r="C1" s="25"/>
    </row>
    <row r="2" spans="1:16" ht="15.75" x14ac:dyDescent="0.4">
      <c r="A2" s="26" t="s">
        <v>1</v>
      </c>
      <c r="B2" s="26"/>
      <c r="C2" s="26"/>
    </row>
    <row r="3" spans="1:16" ht="15.75" x14ac:dyDescent="0.4">
      <c r="A3" s="26" t="s">
        <v>2</v>
      </c>
      <c r="B3" s="26"/>
      <c r="C3" s="26"/>
    </row>
    <row r="4" spans="1:16" ht="15.75" x14ac:dyDescent="0.4">
      <c r="A4" s="26" t="s">
        <v>3</v>
      </c>
      <c r="B4" s="26"/>
      <c r="C4" s="26"/>
    </row>
    <row r="5" spans="1:16" ht="15.75" x14ac:dyDescent="0.4">
      <c r="A5" s="26" t="s">
        <v>4</v>
      </c>
      <c r="B5" s="26"/>
      <c r="C5" s="26"/>
    </row>
    <row r="6" spans="1:16" ht="15.75" x14ac:dyDescent="0.4">
      <c r="A6" s="26" t="s">
        <v>5</v>
      </c>
      <c r="B6" s="26"/>
      <c r="C6" s="26"/>
    </row>
    <row r="7" spans="1:16" ht="15.75" x14ac:dyDescent="0.4">
      <c r="A7" s="26" t="s">
        <v>6</v>
      </c>
      <c r="B7" s="26"/>
      <c r="C7" s="26"/>
    </row>
    <row r="8" spans="1:16" ht="15.75" x14ac:dyDescent="0.4">
      <c r="A8" s="26" t="s">
        <v>7</v>
      </c>
      <c r="B8" s="26"/>
      <c r="C8" s="26"/>
    </row>
    <row r="9" spans="1:16" ht="15.75" x14ac:dyDescent="0.4">
      <c r="A9" s="26" t="s">
        <v>8</v>
      </c>
      <c r="B9" s="26"/>
      <c r="C9" s="26"/>
    </row>
    <row r="10" spans="1:16" ht="15.75" x14ac:dyDescent="0.4">
      <c r="A10" s="20" t="s">
        <v>9</v>
      </c>
      <c r="B10" s="21"/>
      <c r="C10" s="22"/>
    </row>
    <row r="11" spans="1:16" ht="15.75" x14ac:dyDescent="0.4">
      <c r="A11" s="20" t="s">
        <v>10</v>
      </c>
      <c r="B11" s="21"/>
      <c r="C11" s="22"/>
    </row>
    <row r="12" spans="1:16" ht="15.75" x14ac:dyDescent="0.4">
      <c r="A12" s="20" t="s">
        <v>11</v>
      </c>
      <c r="B12" s="21"/>
      <c r="C12" s="22"/>
    </row>
    <row r="13" spans="1:16" ht="15.75" x14ac:dyDescent="0.4"/>
    <row r="14" spans="1:16" ht="15.75" x14ac:dyDescent="0.4">
      <c r="A14" s="3" t="s">
        <v>12</v>
      </c>
      <c r="B14" s="3" t="s">
        <v>13</v>
      </c>
      <c r="C14" s="3" t="s">
        <v>14</v>
      </c>
      <c r="D14" s="3" t="s">
        <v>15</v>
      </c>
      <c r="E14" s="3" t="s">
        <v>16</v>
      </c>
      <c r="F14" s="3" t="s">
        <v>17</v>
      </c>
      <c r="G14" s="3" t="s">
        <v>18</v>
      </c>
      <c r="H14" s="3" t="s">
        <v>19</v>
      </c>
      <c r="I14" s="3" t="s">
        <v>20</v>
      </c>
      <c r="J14" s="3" t="s">
        <v>21</v>
      </c>
      <c r="K14" s="16" t="s">
        <v>22</v>
      </c>
      <c r="L14" s="16" t="s">
        <v>23</v>
      </c>
      <c r="M14" s="16" t="s">
        <v>24</v>
      </c>
      <c r="N14" s="16" t="s">
        <v>25</v>
      </c>
      <c r="O14" s="19" t="s">
        <v>26</v>
      </c>
      <c r="P14" s="19" t="s">
        <v>27</v>
      </c>
    </row>
    <row r="15" spans="1:16" ht="189" customHeight="1" x14ac:dyDescent="0.4">
      <c r="A15" s="4" t="s">
        <v>28</v>
      </c>
      <c r="B15" s="4">
        <v>1</v>
      </c>
      <c r="C15" s="4">
        <v>6207</v>
      </c>
      <c r="D15" s="5"/>
      <c r="E15" s="4">
        <v>1274</v>
      </c>
      <c r="F15" s="6" t="s">
        <v>29</v>
      </c>
      <c r="G15" s="6" t="s">
        <v>30</v>
      </c>
      <c r="H15" s="6" t="s">
        <v>31</v>
      </c>
      <c r="I15" s="7">
        <v>375</v>
      </c>
      <c r="J15" s="4">
        <v>200</v>
      </c>
      <c r="K15" s="17">
        <v>675</v>
      </c>
      <c r="L15" s="17">
        <f>K15*I15</f>
        <v>253125</v>
      </c>
      <c r="M15" s="17">
        <v>105</v>
      </c>
      <c r="N15" s="17">
        <f>SUM(M15*I15)</f>
        <v>39375</v>
      </c>
      <c r="O15" s="13">
        <f>SUM(M15/1.13)</f>
        <v>92.920353982300895</v>
      </c>
      <c r="P15" s="13">
        <f>SUM(O15*I15)</f>
        <v>34845.132743362832</v>
      </c>
    </row>
    <row r="16" spans="1:16" ht="189" customHeight="1" x14ac:dyDescent="0.4">
      <c r="A16" s="4" t="s">
        <v>28</v>
      </c>
      <c r="B16" s="4"/>
      <c r="C16" s="4">
        <v>6207</v>
      </c>
      <c r="D16" s="4">
        <v>355</v>
      </c>
      <c r="E16" s="6" t="s">
        <v>32</v>
      </c>
      <c r="F16" s="6" t="s">
        <v>29</v>
      </c>
      <c r="G16" s="6" t="s">
        <v>30</v>
      </c>
      <c r="H16" s="6" t="s">
        <v>31</v>
      </c>
      <c r="I16" s="7">
        <v>452</v>
      </c>
      <c r="J16" s="4">
        <v>200</v>
      </c>
      <c r="K16" s="17">
        <v>675</v>
      </c>
      <c r="L16" s="17">
        <f t="shared" ref="L16:L30" si="0">K16*I16</f>
        <v>305100</v>
      </c>
      <c r="M16" s="17">
        <v>105</v>
      </c>
      <c r="N16" s="17">
        <f t="shared" ref="N16:N30" si="1">SUM(M16*I16)</f>
        <v>47460</v>
      </c>
      <c r="O16" s="13">
        <f t="shared" ref="O16:O30" si="2">SUM(M16/1.13)</f>
        <v>92.920353982300895</v>
      </c>
      <c r="P16" s="13">
        <f t="shared" ref="P16:P30" si="3">SUM(O16*I16)</f>
        <v>42000.000000000007</v>
      </c>
    </row>
    <row r="17" spans="1:16" ht="201" customHeight="1" x14ac:dyDescent="0.4">
      <c r="A17" s="4" t="s">
        <v>28</v>
      </c>
      <c r="B17" s="4"/>
      <c r="C17" s="4">
        <v>6207</v>
      </c>
      <c r="D17" s="5"/>
      <c r="E17" s="4">
        <v>41001</v>
      </c>
      <c r="F17" s="6" t="s">
        <v>29</v>
      </c>
      <c r="G17" s="6" t="s">
        <v>30</v>
      </c>
      <c r="H17" s="6" t="s">
        <v>31</v>
      </c>
      <c r="I17" s="7">
        <v>189</v>
      </c>
      <c r="J17" s="4">
        <v>200</v>
      </c>
      <c r="K17" s="17">
        <v>675</v>
      </c>
      <c r="L17" s="17">
        <f t="shared" si="0"/>
        <v>127575</v>
      </c>
      <c r="M17" s="17">
        <v>105</v>
      </c>
      <c r="N17" s="17">
        <f t="shared" si="1"/>
        <v>19845</v>
      </c>
      <c r="O17" s="13">
        <f t="shared" si="2"/>
        <v>92.920353982300895</v>
      </c>
      <c r="P17" s="13">
        <f t="shared" si="3"/>
        <v>17561.946902654869</v>
      </c>
    </row>
    <row r="18" spans="1:16" ht="194.1" customHeight="1" x14ac:dyDescent="0.4">
      <c r="A18" s="4" t="s">
        <v>28</v>
      </c>
      <c r="B18" s="4"/>
      <c r="C18" s="4">
        <v>6207</v>
      </c>
      <c r="D18" s="5"/>
      <c r="E18" s="4">
        <v>8002</v>
      </c>
      <c r="F18" s="6" t="s">
        <v>29</v>
      </c>
      <c r="G18" s="6" t="s">
        <v>30</v>
      </c>
      <c r="H18" s="6" t="s">
        <v>31</v>
      </c>
      <c r="I18" s="7">
        <v>125</v>
      </c>
      <c r="J18" s="4">
        <v>200</v>
      </c>
      <c r="K18" s="17">
        <v>675</v>
      </c>
      <c r="L18" s="17">
        <f t="shared" si="0"/>
        <v>84375</v>
      </c>
      <c r="M18" s="17">
        <v>105</v>
      </c>
      <c r="N18" s="17">
        <f t="shared" si="1"/>
        <v>13125</v>
      </c>
      <c r="O18" s="13">
        <f t="shared" si="2"/>
        <v>92.920353982300895</v>
      </c>
      <c r="P18" s="13">
        <f t="shared" si="3"/>
        <v>11615.044247787611</v>
      </c>
    </row>
    <row r="19" spans="1:16" ht="189" customHeight="1" x14ac:dyDescent="0.4">
      <c r="A19" s="4" t="s">
        <v>28</v>
      </c>
      <c r="B19" s="4"/>
      <c r="C19" s="4">
        <v>6207</v>
      </c>
      <c r="D19" s="4">
        <v>355</v>
      </c>
      <c r="E19" s="6" t="s">
        <v>33</v>
      </c>
      <c r="F19" s="6" t="s">
        <v>29</v>
      </c>
      <c r="G19" s="6" t="s">
        <v>30</v>
      </c>
      <c r="H19" s="6" t="s">
        <v>31</v>
      </c>
      <c r="I19" s="7">
        <v>620</v>
      </c>
      <c r="J19" s="4">
        <v>200</v>
      </c>
      <c r="K19" s="17">
        <v>675</v>
      </c>
      <c r="L19" s="17">
        <f t="shared" si="0"/>
        <v>418500</v>
      </c>
      <c r="M19" s="17">
        <v>105</v>
      </c>
      <c r="N19" s="17">
        <f t="shared" si="1"/>
        <v>65100</v>
      </c>
      <c r="O19" s="13">
        <f t="shared" si="2"/>
        <v>92.920353982300895</v>
      </c>
      <c r="P19" s="13">
        <f t="shared" si="3"/>
        <v>57610.619469026555</v>
      </c>
    </row>
    <row r="20" spans="1:16" ht="189" customHeight="1" x14ac:dyDescent="0.4">
      <c r="A20" s="4" t="s">
        <v>28</v>
      </c>
      <c r="B20" s="4"/>
      <c r="C20" s="4">
        <v>6207</v>
      </c>
      <c r="D20" s="5"/>
      <c r="E20" s="4">
        <v>8001</v>
      </c>
      <c r="F20" s="6" t="s">
        <v>29</v>
      </c>
      <c r="G20" s="6" t="s">
        <v>30</v>
      </c>
      <c r="H20" s="6" t="s">
        <v>31</v>
      </c>
      <c r="I20" s="7">
        <v>299</v>
      </c>
      <c r="J20" s="4">
        <v>200</v>
      </c>
      <c r="K20" s="17">
        <v>675</v>
      </c>
      <c r="L20" s="17">
        <f t="shared" si="0"/>
        <v>201825</v>
      </c>
      <c r="M20" s="17">
        <v>105</v>
      </c>
      <c r="N20" s="17">
        <f t="shared" si="1"/>
        <v>31395</v>
      </c>
      <c r="O20" s="13">
        <f t="shared" si="2"/>
        <v>92.920353982300895</v>
      </c>
      <c r="P20" s="13">
        <f t="shared" si="3"/>
        <v>27783.185840707967</v>
      </c>
    </row>
    <row r="21" spans="1:16" ht="189" customHeight="1" x14ac:dyDescent="0.4">
      <c r="A21" s="4" t="s">
        <v>28</v>
      </c>
      <c r="B21" s="4"/>
      <c r="C21" s="4">
        <v>6207</v>
      </c>
      <c r="D21" s="4">
        <v>355</v>
      </c>
      <c r="E21" s="6" t="s">
        <v>34</v>
      </c>
      <c r="F21" s="6" t="s">
        <v>29</v>
      </c>
      <c r="G21" s="6" t="s">
        <v>30</v>
      </c>
      <c r="H21" s="6" t="s">
        <v>31</v>
      </c>
      <c r="I21" s="7">
        <v>307</v>
      </c>
      <c r="J21" s="4">
        <v>200</v>
      </c>
      <c r="K21" s="17">
        <v>675</v>
      </c>
      <c r="L21" s="17">
        <f t="shared" si="0"/>
        <v>207225</v>
      </c>
      <c r="M21" s="17">
        <v>105</v>
      </c>
      <c r="N21" s="17">
        <f t="shared" si="1"/>
        <v>32235</v>
      </c>
      <c r="O21" s="13">
        <f t="shared" si="2"/>
        <v>92.920353982300895</v>
      </c>
      <c r="P21" s="13">
        <f t="shared" si="3"/>
        <v>28526.548672566376</v>
      </c>
    </row>
    <row r="22" spans="1:16" ht="189" customHeight="1" x14ac:dyDescent="0.4">
      <c r="A22" s="4" t="s">
        <v>28</v>
      </c>
      <c r="B22" s="4"/>
      <c r="C22" s="4">
        <v>6207</v>
      </c>
      <c r="D22" s="5"/>
      <c r="E22" s="4">
        <v>4062</v>
      </c>
      <c r="F22" s="6" t="s">
        <v>29</v>
      </c>
      <c r="G22" s="6" t="s">
        <v>30</v>
      </c>
      <c r="H22" s="6" t="s">
        <v>31</v>
      </c>
      <c r="I22" s="7">
        <v>238</v>
      </c>
      <c r="J22" s="4">
        <v>200</v>
      </c>
      <c r="K22" s="17">
        <v>675</v>
      </c>
      <c r="L22" s="17">
        <f t="shared" si="0"/>
        <v>160650</v>
      </c>
      <c r="M22" s="17">
        <v>105</v>
      </c>
      <c r="N22" s="17">
        <f t="shared" si="1"/>
        <v>24990</v>
      </c>
      <c r="O22" s="13">
        <f t="shared" si="2"/>
        <v>92.920353982300895</v>
      </c>
      <c r="P22" s="13">
        <f t="shared" si="3"/>
        <v>22115.044247787613</v>
      </c>
    </row>
    <row r="23" spans="1:16" ht="189" customHeight="1" x14ac:dyDescent="0.4">
      <c r="A23" s="4" t="s">
        <v>28</v>
      </c>
      <c r="B23" s="4"/>
      <c r="C23" s="4">
        <v>8207</v>
      </c>
      <c r="D23" s="5"/>
      <c r="E23" s="4">
        <v>9001</v>
      </c>
      <c r="F23" s="6" t="s">
        <v>29</v>
      </c>
      <c r="G23" s="6" t="s">
        <v>30</v>
      </c>
      <c r="H23" s="6" t="s">
        <v>31</v>
      </c>
      <c r="I23" s="7">
        <v>175</v>
      </c>
      <c r="J23" s="4">
        <v>200</v>
      </c>
      <c r="K23" s="17">
        <v>675</v>
      </c>
      <c r="L23" s="17">
        <f t="shared" si="0"/>
        <v>118125</v>
      </c>
      <c r="M23" s="17">
        <v>105</v>
      </c>
      <c r="N23" s="17">
        <f t="shared" si="1"/>
        <v>18375</v>
      </c>
      <c r="O23" s="13">
        <f t="shared" si="2"/>
        <v>92.920353982300895</v>
      </c>
      <c r="P23" s="13">
        <f t="shared" si="3"/>
        <v>16261.061946902657</v>
      </c>
    </row>
    <row r="24" spans="1:16" ht="189" customHeight="1" x14ac:dyDescent="0.4">
      <c r="A24" s="4" t="s">
        <v>28</v>
      </c>
      <c r="B24" s="4"/>
      <c r="C24" s="6" t="s">
        <v>35</v>
      </c>
      <c r="D24" s="5"/>
      <c r="E24" s="4">
        <v>6174</v>
      </c>
      <c r="F24" s="6" t="s">
        <v>29</v>
      </c>
      <c r="G24" s="6" t="s">
        <v>30</v>
      </c>
      <c r="H24" s="6" t="s">
        <v>31</v>
      </c>
      <c r="I24" s="7">
        <v>13</v>
      </c>
      <c r="J24" s="4">
        <v>200</v>
      </c>
      <c r="K24" s="17">
        <v>675</v>
      </c>
      <c r="L24" s="17">
        <f t="shared" si="0"/>
        <v>8775</v>
      </c>
      <c r="M24" s="17">
        <v>105</v>
      </c>
      <c r="N24" s="17">
        <f t="shared" si="1"/>
        <v>1365</v>
      </c>
      <c r="O24" s="13">
        <f t="shared" si="2"/>
        <v>92.920353982300895</v>
      </c>
      <c r="P24" s="13">
        <f t="shared" si="3"/>
        <v>1207.9646017699117</v>
      </c>
    </row>
    <row r="25" spans="1:16" ht="189" customHeight="1" x14ac:dyDescent="0.4">
      <c r="A25" s="4" t="s">
        <v>28</v>
      </c>
      <c r="B25" s="4"/>
      <c r="C25" s="4">
        <v>8722</v>
      </c>
      <c r="D25" s="4">
        <v>44</v>
      </c>
      <c r="E25" s="4">
        <v>51</v>
      </c>
      <c r="F25" s="6" t="s">
        <v>29</v>
      </c>
      <c r="G25" s="6" t="s">
        <v>30</v>
      </c>
      <c r="H25" s="6" t="s">
        <v>31</v>
      </c>
      <c r="I25" s="7">
        <v>50</v>
      </c>
      <c r="J25" s="4">
        <v>200</v>
      </c>
      <c r="K25" s="17">
        <v>675</v>
      </c>
      <c r="L25" s="17">
        <f t="shared" si="0"/>
        <v>33750</v>
      </c>
      <c r="M25" s="17">
        <v>105</v>
      </c>
      <c r="N25" s="17">
        <f t="shared" si="1"/>
        <v>5250</v>
      </c>
      <c r="O25" s="13">
        <f t="shared" si="2"/>
        <v>92.920353982300895</v>
      </c>
      <c r="P25" s="13">
        <f t="shared" si="3"/>
        <v>4646.0176991150447</v>
      </c>
    </row>
    <row r="26" spans="1:16" ht="189" customHeight="1" x14ac:dyDescent="0.4">
      <c r="A26" s="4" t="s">
        <v>28</v>
      </c>
      <c r="B26" s="4"/>
      <c r="C26" s="4">
        <v>8207</v>
      </c>
      <c r="D26" s="5"/>
      <c r="E26" s="6" t="s">
        <v>36</v>
      </c>
      <c r="F26" s="6" t="s">
        <v>29</v>
      </c>
      <c r="G26" s="6" t="s">
        <v>30</v>
      </c>
      <c r="H26" s="6" t="s">
        <v>31</v>
      </c>
      <c r="I26" s="7">
        <v>40</v>
      </c>
      <c r="J26" s="4">
        <v>200</v>
      </c>
      <c r="K26" s="17">
        <v>675</v>
      </c>
      <c r="L26" s="17">
        <f t="shared" si="0"/>
        <v>27000</v>
      </c>
      <c r="M26" s="17">
        <v>105</v>
      </c>
      <c r="N26" s="17">
        <f t="shared" si="1"/>
        <v>4200</v>
      </c>
      <c r="O26" s="13">
        <f t="shared" si="2"/>
        <v>92.920353982300895</v>
      </c>
      <c r="P26" s="13">
        <f t="shared" si="3"/>
        <v>3716.8141592920356</v>
      </c>
    </row>
    <row r="27" spans="1:16" ht="189" customHeight="1" x14ac:dyDescent="0.4">
      <c r="A27" s="4" t="s">
        <v>28</v>
      </c>
      <c r="B27" s="4"/>
      <c r="C27" s="4">
        <v>8207</v>
      </c>
      <c r="D27" s="5"/>
      <c r="E27" s="4">
        <v>9031</v>
      </c>
      <c r="F27" s="6" t="s">
        <v>29</v>
      </c>
      <c r="G27" s="6" t="s">
        <v>30</v>
      </c>
      <c r="H27" s="6" t="s">
        <v>31</v>
      </c>
      <c r="I27" s="7">
        <v>130</v>
      </c>
      <c r="J27" s="4">
        <v>200</v>
      </c>
      <c r="K27" s="17">
        <v>675</v>
      </c>
      <c r="L27" s="17">
        <f t="shared" si="0"/>
        <v>87750</v>
      </c>
      <c r="M27" s="17">
        <v>105</v>
      </c>
      <c r="N27" s="17">
        <f t="shared" si="1"/>
        <v>13650</v>
      </c>
      <c r="O27" s="13">
        <f t="shared" si="2"/>
        <v>92.920353982300895</v>
      </c>
      <c r="P27" s="13">
        <f t="shared" si="3"/>
        <v>12079.646017699117</v>
      </c>
    </row>
    <row r="28" spans="1:16" ht="189" customHeight="1" x14ac:dyDescent="0.4">
      <c r="A28" s="4" t="s">
        <v>28</v>
      </c>
      <c r="B28" s="4"/>
      <c r="C28" s="4">
        <v>8207</v>
      </c>
      <c r="D28" s="5"/>
      <c r="E28" s="4">
        <v>9011</v>
      </c>
      <c r="F28" s="6" t="s">
        <v>29</v>
      </c>
      <c r="G28" s="6" t="s">
        <v>30</v>
      </c>
      <c r="H28" s="6" t="s">
        <v>31</v>
      </c>
      <c r="I28" s="7">
        <v>58</v>
      </c>
      <c r="J28" s="4">
        <v>200</v>
      </c>
      <c r="K28" s="17">
        <v>675</v>
      </c>
      <c r="L28" s="17">
        <f t="shared" si="0"/>
        <v>39150</v>
      </c>
      <c r="M28" s="17">
        <v>105</v>
      </c>
      <c r="N28" s="17">
        <f t="shared" si="1"/>
        <v>6090</v>
      </c>
      <c r="O28" s="13">
        <f t="shared" si="2"/>
        <v>92.920353982300895</v>
      </c>
      <c r="P28" s="13">
        <f t="shared" si="3"/>
        <v>5389.3805309734516</v>
      </c>
    </row>
    <row r="29" spans="1:16" ht="189" customHeight="1" x14ac:dyDescent="0.4">
      <c r="A29" s="4" t="s">
        <v>28</v>
      </c>
      <c r="B29" s="4"/>
      <c r="C29" s="6" t="s">
        <v>35</v>
      </c>
      <c r="D29" s="5"/>
      <c r="E29" s="4">
        <v>9031</v>
      </c>
      <c r="F29" s="6" t="s">
        <v>29</v>
      </c>
      <c r="G29" s="6" t="s">
        <v>30</v>
      </c>
      <c r="H29" s="6" t="s">
        <v>31</v>
      </c>
      <c r="I29" s="7">
        <v>3</v>
      </c>
      <c r="J29" s="4">
        <v>200</v>
      </c>
      <c r="K29" s="17">
        <v>675</v>
      </c>
      <c r="L29" s="17">
        <f t="shared" si="0"/>
        <v>2025</v>
      </c>
      <c r="M29" s="17">
        <v>105</v>
      </c>
      <c r="N29" s="17">
        <f t="shared" si="1"/>
        <v>315</v>
      </c>
      <c r="O29" s="13">
        <f t="shared" si="2"/>
        <v>92.920353982300895</v>
      </c>
      <c r="P29" s="13">
        <f t="shared" si="3"/>
        <v>278.76106194690271</v>
      </c>
    </row>
    <row r="30" spans="1:16" ht="189" customHeight="1" x14ac:dyDescent="0.4">
      <c r="A30" s="8" t="s">
        <v>28</v>
      </c>
      <c r="B30" s="8"/>
      <c r="C30" s="8">
        <v>8207</v>
      </c>
      <c r="D30" s="9"/>
      <c r="E30" s="10" t="s">
        <v>35</v>
      </c>
      <c r="F30" s="10" t="s">
        <v>29</v>
      </c>
      <c r="G30" s="10" t="s">
        <v>30</v>
      </c>
      <c r="H30" s="10" t="s">
        <v>31</v>
      </c>
      <c r="I30" s="11">
        <v>61</v>
      </c>
      <c r="J30" s="4">
        <v>200</v>
      </c>
      <c r="K30" s="18">
        <v>675</v>
      </c>
      <c r="L30" s="18">
        <f t="shared" si="0"/>
        <v>41175</v>
      </c>
      <c r="M30" s="17">
        <v>105</v>
      </c>
      <c r="N30" s="18">
        <f t="shared" si="1"/>
        <v>6405</v>
      </c>
      <c r="O30" s="13">
        <f t="shared" si="2"/>
        <v>92.920353982300895</v>
      </c>
      <c r="P30" s="13">
        <f t="shared" si="3"/>
        <v>5668.1415929203549</v>
      </c>
    </row>
    <row r="31" spans="1:16" ht="15.75" x14ac:dyDescent="0.4">
      <c r="A31" s="3"/>
      <c r="B31" s="3"/>
      <c r="C31" s="3"/>
      <c r="D31" s="3"/>
      <c r="E31" s="3"/>
      <c r="F31" s="3"/>
      <c r="G31" s="3"/>
      <c r="H31" s="3"/>
      <c r="I31" s="3">
        <f>SUM(I15:I30)</f>
        <v>3135</v>
      </c>
      <c r="J31" s="3"/>
      <c r="K31" s="16"/>
      <c r="L31" s="16">
        <f t="shared" ref="L31" si="4">SUM(L15:L30)</f>
        <v>2116125</v>
      </c>
      <c r="M31" s="16"/>
      <c r="N31" s="16">
        <f>SUM(N15:N30)</f>
        <v>329175</v>
      </c>
      <c r="O31" s="19"/>
      <c r="P31" s="19">
        <f>SUM(P15:P30)</f>
        <v>291305.30973451323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honeticPr fontId="3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271FED-B5C9-4A4C-91EC-9E97073B83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2F3750-7BFC-4F71-8AF6-7CE81E3BF342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3287f65e-bd81-4ef8-9d4a-f770dbe35018"/>
    <ds:schemaRef ds:uri="534545f7-dfad-40dc-8880-0a5cc848d94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1DECC39-5D8C-4FD7-8A10-1CB6E773E6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2025-05-12T13:46:57Z</dcterms:created>
  <dcterms:modified xsi:type="dcterms:W3CDTF">2026-03-09T12:00:23Z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2025-04-28T10:00:00Z</vt:filetime>
  </property>
  <property fmtid="{D5CDD505-2E9C-101B-9397-08002B2CF9AE}" pid="3" name="LastSaved">
    <vt:filetime>2025-05-12T10:00:00Z</vt:filetime>
  </property>
  <property fmtid="{D5CDD505-2E9C-101B-9397-08002B2CF9AE}" pid="4" name="ContentTypeId">
    <vt:lpwstr>0x01010040098658C623A54E96A5025728B7D444</vt:lpwstr>
  </property>
  <property fmtid="{D5CDD505-2E9C-101B-9397-08002B2CF9AE}" pid="5" name="MediaServiceImageTags">
    <vt:lpwstr/>
  </property>
</Properties>
</file>