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04790D12-F2E8-4FAE-8409-0338374D3B02}" xr6:coauthVersionLast="47" xr6:coauthVersionMax="47" xr10:uidLastSave="{00000000-0000-0000-0000-000000000000}"/>
  <bookViews>
    <workbookView xWindow="-98" yWindow="-98" windowWidth="21795" windowHeight="13695" xr2:uid="{6A3A0CB2-2D40-4D19-A7CE-61B9C6D7671F}"/>
  </bookViews>
  <sheets>
    <sheet name="OFF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3" l="1"/>
  <c r="AD18" i="3" s="1"/>
  <c r="AC19" i="3"/>
  <c r="AD19" i="3" s="1"/>
  <c r="AC28" i="3"/>
  <c r="AD28" i="3" s="1"/>
  <c r="AC29" i="3"/>
  <c r="AD29" i="3" s="1"/>
  <c r="AC38" i="3"/>
  <c r="AD38" i="3" s="1"/>
  <c r="AC39" i="3"/>
  <c r="AD39" i="3" s="1"/>
  <c r="AB18" i="3"/>
  <c r="AB19" i="3"/>
  <c r="AB20" i="3"/>
  <c r="AB21" i="3"/>
  <c r="AB22" i="3"/>
  <c r="AB23" i="3"/>
  <c r="AB28" i="3"/>
  <c r="AB29" i="3"/>
  <c r="AB30" i="3"/>
  <c r="AB31" i="3"/>
  <c r="AB32" i="3"/>
  <c r="AB33" i="3"/>
  <c r="AB38" i="3"/>
  <c r="AB39" i="3"/>
  <c r="AB40" i="3"/>
  <c r="AB15" i="3"/>
  <c r="AA16" i="3"/>
  <c r="AB16" i="3" s="1"/>
  <c r="AA17" i="3"/>
  <c r="AB17" i="3" s="1"/>
  <c r="AA18" i="3"/>
  <c r="AA19" i="3"/>
  <c r="AA20" i="3"/>
  <c r="AA21" i="3"/>
  <c r="AC21" i="3" s="1"/>
  <c r="AD21" i="3" s="1"/>
  <c r="AA22" i="3"/>
  <c r="AC22" i="3" s="1"/>
  <c r="AA23" i="3"/>
  <c r="AC23" i="3" s="1"/>
  <c r="AD23" i="3" s="1"/>
  <c r="AA24" i="3"/>
  <c r="AB24" i="3" s="1"/>
  <c r="AA25" i="3"/>
  <c r="AB25" i="3" s="1"/>
  <c r="AA26" i="3"/>
  <c r="AB26" i="3" s="1"/>
  <c r="AA27" i="3"/>
  <c r="AC27" i="3" s="1"/>
  <c r="AD27" i="3" s="1"/>
  <c r="AA28" i="3"/>
  <c r="AA29" i="3"/>
  <c r="AA30" i="3"/>
  <c r="AC30" i="3" s="1"/>
  <c r="AD30" i="3" s="1"/>
  <c r="AA31" i="3"/>
  <c r="AC31" i="3" s="1"/>
  <c r="AD31" i="3" s="1"/>
  <c r="AA32" i="3"/>
  <c r="AC32" i="3" s="1"/>
  <c r="AD32" i="3" s="1"/>
  <c r="AA33" i="3"/>
  <c r="AC33" i="3" s="1"/>
  <c r="AD33" i="3" s="1"/>
  <c r="AA34" i="3"/>
  <c r="AB34" i="3" s="1"/>
  <c r="AA35" i="3"/>
  <c r="AB35" i="3" s="1"/>
  <c r="AA36" i="3"/>
  <c r="AB36" i="3" s="1"/>
  <c r="AA37" i="3"/>
  <c r="AB37" i="3" s="1"/>
  <c r="AA38" i="3"/>
  <c r="AA39" i="3"/>
  <c r="AA40" i="3"/>
  <c r="AC40" i="3" s="1"/>
  <c r="AD40" i="3" s="1"/>
  <c r="AA15" i="3"/>
  <c r="AC15" i="3" s="1"/>
  <c r="AD15" i="3" s="1"/>
  <c r="Z16" i="3"/>
  <c r="Z41" i="3" s="1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15" i="3"/>
  <c r="W35" i="3"/>
  <c r="AD22" i="3" l="1"/>
  <c r="AC36" i="3"/>
  <c r="AD36" i="3" s="1"/>
  <c r="AC26" i="3"/>
  <c r="AD26" i="3" s="1"/>
  <c r="AC16" i="3"/>
  <c r="AD16" i="3" s="1"/>
  <c r="AD41" i="3" s="1"/>
  <c r="AC17" i="3"/>
  <c r="AD17" i="3" s="1"/>
  <c r="AC35" i="3"/>
  <c r="AD35" i="3" s="1"/>
  <c r="AC25" i="3"/>
  <c r="AD25" i="3" s="1"/>
  <c r="AC24" i="3"/>
  <c r="AD24" i="3" s="1"/>
  <c r="AC37" i="3"/>
  <c r="AD37" i="3" s="1"/>
  <c r="AC34" i="3"/>
  <c r="AD34" i="3" s="1"/>
  <c r="AB27" i="3"/>
  <c r="AC20" i="3"/>
  <c r="AD20" i="3" s="1"/>
  <c r="AB41" i="3"/>
  <c r="W41" i="3"/>
</calcChain>
</file>

<file path=xl/sharedStrings.xml><?xml version="1.0" encoding="utf-8"?>
<sst xmlns="http://schemas.openxmlformats.org/spreadsheetml/2006/main" count="107" uniqueCount="85">
  <si>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</si>
  <si>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</si>
  <si>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</si>
  <si>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</si>
  <si>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</si>
  <si>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</si>
  <si>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</si>
  <si>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</si>
  <si>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</si>
  <si>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</si>
  <si>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</si>
  <si>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</si>
  <si>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art</t>
  </si>
  <si>
    <t>FOTO</t>
  </si>
  <si>
    <t>PELLAME</t>
  </si>
  <si>
    <t>34.5</t>
  </si>
  <si>
    <t>35.5</t>
  </si>
  <si>
    <t>36.5</t>
  </si>
  <si>
    <t>37.5</t>
  </si>
  <si>
    <t>38.5</t>
  </si>
  <si>
    <t>39.5</t>
  </si>
  <si>
    <t>40.5</t>
  </si>
  <si>
    <t>41.5</t>
  </si>
  <si>
    <t>42.5</t>
  </si>
  <si>
    <t>TOT</t>
  </si>
  <si>
    <t>stagione</t>
  </si>
  <si>
    <t>RRP €</t>
  </si>
  <si>
    <t>RRP TOT €</t>
  </si>
  <si>
    <t>COST €</t>
  </si>
  <si>
    <t>COST TOT €</t>
  </si>
  <si>
    <t>COST £</t>
  </si>
  <si>
    <t>COST TOT £</t>
  </si>
  <si>
    <t>1D274Y0101C26059000</t>
  </si>
  <si>
    <t>nappa ballet nero</t>
  </si>
  <si>
    <t>FW24</t>
  </si>
  <si>
    <t>1F006J0501TIFFA9000</t>
  </si>
  <si>
    <t>tiffany nero</t>
  </si>
  <si>
    <t>SS25</t>
  </si>
  <si>
    <t>1Q194W120MC10383401</t>
  </si>
  <si>
    <t>camoscio sandstone</t>
  </si>
  <si>
    <t>1R283T1201CYLAB9999</t>
  </si>
  <si>
    <t>cyberlab bianco</t>
  </si>
  <si>
    <t>FW23</t>
  </si>
  <si>
    <t>1S267Z1001T02389000</t>
  </si>
  <si>
    <t>nappa guanto nero</t>
  </si>
  <si>
    <t>1S290W1201NOMAD2413</t>
  </si>
  <si>
    <t>nomad carruba</t>
  </si>
  <si>
    <t>1S314W100MC18329000</t>
  </si>
  <si>
    <t>nomad nero</t>
  </si>
  <si>
    <t>1T048W1001ULTRA9000</t>
  </si>
  <si>
    <t>ultravox nero</t>
  </si>
  <si>
    <t>1T052W0801LAABR9000</t>
  </si>
  <si>
    <t>lab nero</t>
  </si>
  <si>
    <t>2R312T071NLOVEC9000</t>
  </si>
  <si>
    <t>lovecalf nero</t>
  </si>
  <si>
    <t>FW21</t>
  </si>
  <si>
    <t>2R370Z0411STREE2804</t>
  </si>
  <si>
    <t>streetart natur</t>
  </si>
  <si>
    <t>FW22</t>
  </si>
  <si>
    <t>2R370Z041NSTREE9001</t>
  </si>
  <si>
    <t>streetart black</t>
  </si>
  <si>
    <t>2R481Y040NC11089000</t>
  </si>
  <si>
    <t>2R482Y0401C25122403</t>
  </si>
  <si>
    <t>alpsenales cacao</t>
  </si>
  <si>
    <t>2R484Y0401HOMIN2804</t>
  </si>
  <si>
    <t>homing natur</t>
  </si>
  <si>
    <t>2R484Y040NHOMIN9000</t>
  </si>
  <si>
    <t>homing nero</t>
  </si>
  <si>
    <t>2R489Y0411C25692804</t>
  </si>
  <si>
    <t>maison ortisei natur</t>
  </si>
  <si>
    <t>2S300W040NC22769000</t>
  </si>
  <si>
    <t>2S305W0811C2235B195</t>
  </si>
  <si>
    <t>yeti cammello</t>
  </si>
  <si>
    <t>2S305W0811C22779999</t>
  </si>
  <si>
    <t>yeti bianco</t>
  </si>
  <si>
    <t>2X838R020NC11509000</t>
  </si>
  <si>
    <t>salento nero</t>
  </si>
  <si>
    <t>2X845R020NC11499999</t>
  </si>
  <si>
    <t>salento bianco</t>
  </si>
  <si>
    <t>FW20</t>
  </si>
  <si>
    <t>2X882T080NVELGO9000</t>
  </si>
  <si>
    <t>velvet goldmine nero</t>
  </si>
  <si>
    <t>2X894U0701LACRO9000</t>
  </si>
  <si>
    <t>lacroc nero</t>
  </si>
  <si>
    <t>2X987W0201C22629999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</si>
</sst>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##0"/>
    <numFmt numFmtId="166" formatCode="##############"/>
    <numFmt numFmtId="167" formatCode="_([$€-2]\ * #,##0.00_);_([$€-2]\ * \(#,##0.00\);_([$€-2]\ * &quot;-&quot;??_);_(@_)"/>
    <numFmt numFmtId="168" formatCode="_-[$£-809]* #,##0.00_-;\-[$£-809]* #,##0.00_-;_-[$£-809]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363636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36363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76200</xdr:rowOff>
    </xdr:from>
    <xdr:to>
      <xdr:col>1</xdr:col>
      <xdr:colOff>2085975</xdr:colOff>
      <xdr:row>16</xdr:row>
      <xdr:rowOff>1447800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1A9AD0-F0A3-47C3-B193-E552959E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235" y="1127760"/>
          <a:ext cx="723900" cy="27432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21</xdr:row>
      <xdr:rowOff>63500</xdr:rowOff>
    </xdr:from>
    <xdr:to>
      <xdr:col>1</xdr:col>
      <xdr:colOff>974725</xdr:colOff>
      <xdr:row>21</xdr:row>
      <xdr:rowOff>1435100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8462DCA-A34C-4BDB-BAF5-C3E58E6F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286766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18</xdr:row>
      <xdr:rowOff>63500</xdr:rowOff>
    </xdr:from>
    <xdr:to>
      <xdr:col>1</xdr:col>
      <xdr:colOff>981075</xdr:colOff>
      <xdr:row>18</xdr:row>
      <xdr:rowOff>1435100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12BDF12-6D66-42DC-A5D6-97C067F6E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335" y="1816100"/>
          <a:ext cx="685800" cy="289560"/>
        </a:xfrm>
        <a:prstGeom prst="rect">
          <a:avLst/>
        </a:prstGeom>
      </xdr:spPr>
    </xdr:pic>
    <xdr:clientData/>
  </xdr:twoCellAnchor>
  <xdr:twoCellAnchor>
    <xdr:from>
      <xdr:col>1</xdr:col>
      <xdr:colOff>68581</xdr:colOff>
      <xdr:row>19</xdr:row>
      <xdr:rowOff>63500</xdr:rowOff>
    </xdr:from>
    <xdr:to>
      <xdr:col>1</xdr:col>
      <xdr:colOff>974514</xdr:colOff>
      <xdr:row>19</xdr:row>
      <xdr:rowOff>1422400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307EA33-D419-4A83-9D03-F5140E8C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241" y="2166620"/>
          <a:ext cx="684953" cy="28448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31</xdr:row>
      <xdr:rowOff>63500</xdr:rowOff>
    </xdr:from>
    <xdr:to>
      <xdr:col>1</xdr:col>
      <xdr:colOff>974725</xdr:colOff>
      <xdr:row>31</xdr:row>
      <xdr:rowOff>1435100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82EA1A9-0C9B-4DCA-B0D2-D53CA808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637286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17</xdr:row>
      <xdr:rowOff>63500</xdr:rowOff>
    </xdr:from>
    <xdr:to>
      <xdr:col>1</xdr:col>
      <xdr:colOff>2098675</xdr:colOff>
      <xdr:row>17</xdr:row>
      <xdr:rowOff>1422400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6128A36-33AE-4545-ABEB-A242E323C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1465580"/>
          <a:ext cx="697230" cy="284480"/>
        </a:xfrm>
        <a:prstGeom prst="rect">
          <a:avLst/>
        </a:prstGeom>
      </xdr:spPr>
    </xdr:pic>
    <xdr:clientData/>
  </xdr:twoCellAnchor>
  <xdr:twoCellAnchor>
    <xdr:from>
      <xdr:col>1</xdr:col>
      <xdr:colOff>66040</xdr:colOff>
      <xdr:row>32</xdr:row>
      <xdr:rowOff>63500</xdr:rowOff>
    </xdr:from>
    <xdr:to>
      <xdr:col>1</xdr:col>
      <xdr:colOff>980440</xdr:colOff>
      <xdr:row>32</xdr:row>
      <xdr:rowOff>1435100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30D3CB4-5394-4EAE-A678-467A2259D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700" y="6723380"/>
          <a:ext cx="68580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20</xdr:row>
      <xdr:rowOff>63500</xdr:rowOff>
    </xdr:from>
    <xdr:to>
      <xdr:col>1</xdr:col>
      <xdr:colOff>974725</xdr:colOff>
      <xdr:row>20</xdr:row>
      <xdr:rowOff>1435100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DDEE893-6893-4D44-8AC7-CA64A472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251714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</xdr:row>
      <xdr:rowOff>63500</xdr:rowOff>
    </xdr:from>
    <xdr:to>
      <xdr:col>1</xdr:col>
      <xdr:colOff>2120900</xdr:colOff>
      <xdr:row>37</xdr:row>
      <xdr:rowOff>1435100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B25536A-D7B4-4070-82C5-58414D86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847598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38</xdr:row>
      <xdr:rowOff>63500</xdr:rowOff>
    </xdr:from>
    <xdr:to>
      <xdr:col>1</xdr:col>
      <xdr:colOff>2117725</xdr:colOff>
      <xdr:row>38</xdr:row>
      <xdr:rowOff>1435100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F1CA9C78-D140-48E4-9520-35FF274C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882650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63500</xdr:rowOff>
    </xdr:from>
    <xdr:to>
      <xdr:col>1</xdr:col>
      <xdr:colOff>2120900</xdr:colOff>
      <xdr:row>35</xdr:row>
      <xdr:rowOff>1435100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D79F5D6B-0359-4DC5-B187-7A1FC31F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777494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36</xdr:row>
      <xdr:rowOff>63500</xdr:rowOff>
    </xdr:from>
    <xdr:to>
      <xdr:col>1</xdr:col>
      <xdr:colOff>2117725</xdr:colOff>
      <xdr:row>36</xdr:row>
      <xdr:rowOff>1435100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46B478A-2FDC-4512-8EE7-846D6CE5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812546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39</xdr:row>
      <xdr:rowOff>63500</xdr:rowOff>
    </xdr:from>
    <xdr:to>
      <xdr:col>1</xdr:col>
      <xdr:colOff>2117725</xdr:colOff>
      <xdr:row>39</xdr:row>
      <xdr:rowOff>1435100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D33DFBE7-89B4-4FD8-9355-0625781A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917702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58420</xdr:colOff>
      <xdr:row>14</xdr:row>
      <xdr:rowOff>63500</xdr:rowOff>
    </xdr:from>
    <xdr:to>
      <xdr:col>1</xdr:col>
      <xdr:colOff>2115820</xdr:colOff>
      <xdr:row>14</xdr:row>
      <xdr:rowOff>1435100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E8BFFD79-C5A6-4B97-8F79-BF72C192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80" y="41402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15</xdr:row>
      <xdr:rowOff>63500</xdr:rowOff>
    </xdr:from>
    <xdr:to>
      <xdr:col>1</xdr:col>
      <xdr:colOff>2117725</xdr:colOff>
      <xdr:row>15</xdr:row>
      <xdr:rowOff>1435100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4E34E785-5A7F-4336-BF31-9A0620DB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76454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63500</xdr:rowOff>
    </xdr:from>
    <xdr:to>
      <xdr:col>1</xdr:col>
      <xdr:colOff>977900</xdr:colOff>
      <xdr:row>33</xdr:row>
      <xdr:rowOff>1435100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2AFB8D6D-235C-4BAB-9D3A-8BA7861B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707390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22</xdr:row>
      <xdr:rowOff>63500</xdr:rowOff>
    </xdr:from>
    <xdr:to>
      <xdr:col>1</xdr:col>
      <xdr:colOff>974725</xdr:colOff>
      <xdr:row>22</xdr:row>
      <xdr:rowOff>1435100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63DF91BE-6EE9-4EF4-BD8F-6B4B2CAD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321818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69850</xdr:colOff>
      <xdr:row>27</xdr:row>
      <xdr:rowOff>63500</xdr:rowOff>
    </xdr:from>
    <xdr:to>
      <xdr:col>2</xdr:col>
      <xdr:colOff>3175</xdr:colOff>
      <xdr:row>27</xdr:row>
      <xdr:rowOff>1435100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83B4FC9D-779F-41BB-9E6D-20E01C16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510" y="4970780"/>
          <a:ext cx="687705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</xdr:row>
      <xdr:rowOff>63500</xdr:rowOff>
    </xdr:from>
    <xdr:to>
      <xdr:col>1</xdr:col>
      <xdr:colOff>2120900</xdr:colOff>
      <xdr:row>26</xdr:row>
      <xdr:rowOff>1435100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92C67C1-EB09-4B9D-BEB9-C5A6CDABD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462026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</xdr:row>
      <xdr:rowOff>63500</xdr:rowOff>
    </xdr:from>
    <xdr:to>
      <xdr:col>1</xdr:col>
      <xdr:colOff>2120900</xdr:colOff>
      <xdr:row>28</xdr:row>
      <xdr:rowOff>1435100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89B9645-FB1A-4DC6-9640-3C8B845D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532130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60960</xdr:colOff>
      <xdr:row>29</xdr:row>
      <xdr:rowOff>63500</xdr:rowOff>
    </xdr:from>
    <xdr:to>
      <xdr:col>1</xdr:col>
      <xdr:colOff>2118360</xdr:colOff>
      <xdr:row>29</xdr:row>
      <xdr:rowOff>1435100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9A1D219-18A1-482F-BAC5-9D537C7B4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620" y="567182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30</xdr:row>
      <xdr:rowOff>63500</xdr:rowOff>
    </xdr:from>
    <xdr:to>
      <xdr:col>1</xdr:col>
      <xdr:colOff>2117725</xdr:colOff>
      <xdr:row>30</xdr:row>
      <xdr:rowOff>1435100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E0B322D0-1C26-4F25-9E00-61E7442F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602234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63500</xdr:rowOff>
    </xdr:from>
    <xdr:to>
      <xdr:col>1</xdr:col>
      <xdr:colOff>2120900</xdr:colOff>
      <xdr:row>24</xdr:row>
      <xdr:rowOff>1435100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B0C9B9D5-FB24-4D76-AB90-BF6561763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391922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63500</xdr:rowOff>
    </xdr:from>
    <xdr:to>
      <xdr:col>1</xdr:col>
      <xdr:colOff>2120900</xdr:colOff>
      <xdr:row>25</xdr:row>
      <xdr:rowOff>1435100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5DC5E2EE-3847-4D39-958D-EF8CD89EF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160" y="4269740"/>
          <a:ext cx="693420" cy="289560"/>
        </a:xfrm>
        <a:prstGeom prst="rect">
          <a:avLst/>
        </a:prstGeom>
      </xdr:spPr>
    </xdr:pic>
    <xdr:clientData/>
  </xdr:twoCellAnchor>
  <xdr:twoCellAnchor>
    <xdr:from>
      <xdr:col>1</xdr:col>
      <xdr:colOff>60325</xdr:colOff>
      <xdr:row>34</xdr:row>
      <xdr:rowOff>63500</xdr:rowOff>
    </xdr:from>
    <xdr:to>
      <xdr:col>1</xdr:col>
      <xdr:colOff>974725</xdr:colOff>
      <xdr:row>34</xdr:row>
      <xdr:rowOff>1435100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E33A0591-F195-49D9-A719-C697EF5C1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985" y="7424420"/>
          <a:ext cx="693420" cy="28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6C43-BD15-4233-BCF9-3E9350583DD7}">
  <dimension ref="A1:AD41"/>
  <sheetViews>
    <sheetView tabSelected="1" workbookViewId="0">
      <pane ySplit="14" topLeftCell="A15" activePane="bottomLeft" state="frozen"/>
      <selection pane="bottomLeft" activeCell="AA15" sqref="AA15"/>
    </sheetView>
  </sheetViews>
  <sheetFormatPr defaultColWidth="9.1328125" defaultRowHeight="27.75" customHeight="1" x14ac:dyDescent="0.45"/>
  <cols>
    <col min="1" max="1" width="23.3984375" style="18" bestFit="1" customWidth="1"/>
    <col min="2" max="2" width="11" style="18" customWidth="1"/>
    <col min="3" max="3" width="19.73046875" style="18" bestFit="1" customWidth="1"/>
    <col min="4" max="4" width="3.1328125" style="18" bestFit="1" customWidth="1"/>
    <col min="5" max="5" width="4.73046875" style="18" bestFit="1" customWidth="1"/>
    <col min="6" max="6" width="3.1328125" style="18" bestFit="1" customWidth="1"/>
    <col min="7" max="7" width="4.73046875" style="18" bestFit="1" customWidth="1"/>
    <col min="8" max="8" width="3.1328125" style="18" bestFit="1" customWidth="1"/>
    <col min="9" max="9" width="4.73046875" style="18" bestFit="1" customWidth="1"/>
    <col min="10" max="10" width="3.1328125" style="18" bestFit="1" customWidth="1"/>
    <col min="11" max="11" width="4.73046875" style="18" bestFit="1" customWidth="1"/>
    <col min="12" max="12" width="3.1328125" style="18" bestFit="1" customWidth="1"/>
    <col min="13" max="13" width="4.73046875" style="18" bestFit="1" customWidth="1"/>
    <col min="14" max="14" width="3.1328125" style="18" bestFit="1" customWidth="1"/>
    <col min="15" max="15" width="4.73046875" style="18" bestFit="1" customWidth="1"/>
    <col min="16" max="16" width="3.1328125" style="18" bestFit="1" customWidth="1"/>
    <col min="17" max="17" width="4.73046875" style="18" bestFit="1" customWidth="1"/>
    <col min="18" max="18" width="3.1328125" style="18" bestFit="1" customWidth="1"/>
    <col min="19" max="19" width="4.73046875" style="18" bestFit="1" customWidth="1"/>
    <col min="20" max="20" width="3.1328125" style="18" bestFit="1" customWidth="1"/>
    <col min="21" max="21" width="5.73046875" style="18" bestFit="1" customWidth="1"/>
    <col min="22" max="22" width="3.1328125" style="18" bestFit="1" customWidth="1"/>
    <col min="23" max="23" width="4.1328125" style="18" bestFit="1" customWidth="1"/>
    <col min="24" max="24" width="9.1328125" style="18"/>
    <col min="25" max="25" width="12.1328125" style="24" customWidth="1"/>
    <col min="26" max="26" width="15" style="24" customWidth="1"/>
    <col min="27" max="28" width="12.1328125" style="24" customWidth="1"/>
    <col min="29" max="30" width="12.1328125" style="27" customWidth="1"/>
    <col min="31" max="16384" width="9.1328125" style="18"/>
  </cols>
  <sheetData>
    <row r="1" spans="1:30" ht="15.75" x14ac:dyDescent="0.45">
      <c r="A1" s="33" t="s">
        <v>0</v>
      </c>
      <c r="B1" s="34"/>
      <c r="C1" s="35"/>
    </row>
    <row r="2" spans="1:30" ht="15.75" x14ac:dyDescent="0.45">
      <c r="A2" s="36" t="s">
        <v>1</v>
      </c>
      <c r="B2" s="36"/>
      <c r="C2" s="36"/>
    </row>
    <row r="3" spans="1:30" ht="15.75" x14ac:dyDescent="0.45">
      <c r="A3" s="36" t="s">
        <v>2</v>
      </c>
      <c r="B3" s="36"/>
      <c r="C3" s="36"/>
    </row>
    <row r="4" spans="1:30" ht="15.75" x14ac:dyDescent="0.45">
      <c r="A4" s="36" t="s">
        <v>3</v>
      </c>
      <c r="B4" s="36"/>
      <c r="C4" s="36"/>
    </row>
    <row r="5" spans="1:30" ht="15.75" x14ac:dyDescent="0.45">
      <c r="A5" s="36" t="s">
        <v>4</v>
      </c>
      <c r="B5" s="36"/>
      <c r="C5" s="36"/>
    </row>
    <row r="6" spans="1:30" ht="15.75" x14ac:dyDescent="0.45">
      <c r="A6" s="36" t="s">
        <v>5</v>
      </c>
      <c r="B6" s="36"/>
      <c r="C6" s="36"/>
    </row>
    <row r="7" spans="1:30" ht="15.75" x14ac:dyDescent="0.45">
      <c r="A7" s="36" t="s">
        <v>6</v>
      </c>
      <c r="B7" s="36"/>
      <c r="C7" s="36"/>
    </row>
    <row r="8" spans="1:30" ht="15.75" x14ac:dyDescent="0.45">
      <c r="A8" s="36" t="s">
        <v>7</v>
      </c>
      <c r="B8" s="36"/>
      <c r="C8" s="36"/>
    </row>
    <row r="9" spans="1:30" ht="15.75" x14ac:dyDescent="0.45">
      <c r="A9" s="36" t="s">
        <v>8</v>
      </c>
      <c r="B9" s="36"/>
      <c r="C9" s="36"/>
    </row>
    <row r="10" spans="1:30" ht="15.75" x14ac:dyDescent="0.45">
      <c r="A10" s="30" t="s">
        <v>9</v>
      </c>
      <c r="B10" s="31"/>
      <c r="C10" s="32"/>
    </row>
    <row r="11" spans="1:30" ht="15.75" x14ac:dyDescent="0.45">
      <c r="A11" s="30" t="s">
        <v>10</v>
      </c>
      <c r="B11" s="31"/>
      <c r="C11" s="32"/>
    </row>
    <row r="12" spans="1:30" ht="15.75" x14ac:dyDescent="0.45">
      <c r="A12" s="30" t="s">
        <v>11</v>
      </c>
      <c r="B12" s="31"/>
      <c r="C12" s="32"/>
    </row>
    <row r="13" spans="1:30" ht="14.25" x14ac:dyDescent="0.45"/>
    <row r="14" spans="1:30" ht="27.75" customHeight="1" x14ac:dyDescent="0.45">
      <c r="A14" s="20" t="s">
        <v>12</v>
      </c>
      <c r="B14" s="20" t="s">
        <v>13</v>
      </c>
      <c r="C14" s="20" t="s">
        <v>14</v>
      </c>
      <c r="D14" s="21">
        <v>34</v>
      </c>
      <c r="E14" s="21" t="s">
        <v>15</v>
      </c>
      <c r="F14" s="21">
        <v>35</v>
      </c>
      <c r="G14" s="21" t="s">
        <v>16</v>
      </c>
      <c r="H14" s="21">
        <v>36</v>
      </c>
      <c r="I14" s="21" t="s">
        <v>17</v>
      </c>
      <c r="J14" s="21">
        <v>37</v>
      </c>
      <c r="K14" s="21" t="s">
        <v>18</v>
      </c>
      <c r="L14" s="21">
        <v>38</v>
      </c>
      <c r="M14" s="21" t="s">
        <v>19</v>
      </c>
      <c r="N14" s="21">
        <v>39</v>
      </c>
      <c r="O14" s="21" t="s">
        <v>20</v>
      </c>
      <c r="P14" s="21">
        <v>40</v>
      </c>
      <c r="Q14" s="21" t="s">
        <v>21</v>
      </c>
      <c r="R14" s="21">
        <v>41</v>
      </c>
      <c r="S14" s="21" t="s">
        <v>22</v>
      </c>
      <c r="T14" s="21">
        <v>42</v>
      </c>
      <c r="U14" s="22" t="s">
        <v>23</v>
      </c>
      <c r="V14" s="23">
        <v>43</v>
      </c>
      <c r="W14" s="20" t="s">
        <v>24</v>
      </c>
      <c r="X14" s="20" t="s">
        <v>25</v>
      </c>
      <c r="Y14" s="25" t="s">
        <v>26</v>
      </c>
      <c r="Z14" s="25" t="s">
        <v>27</v>
      </c>
      <c r="AA14" s="25" t="s">
        <v>28</v>
      </c>
      <c r="AB14" s="25" t="s">
        <v>29</v>
      </c>
      <c r="AC14" s="28" t="s">
        <v>30</v>
      </c>
      <c r="AD14" s="28" t="s">
        <v>31</v>
      </c>
    </row>
    <row r="15" spans="1:30" ht="27.75" customHeight="1" x14ac:dyDescent="0.45">
      <c r="A15" s="1" t="s">
        <v>32</v>
      </c>
      <c r="B15" s="2"/>
      <c r="C15" s="3" t="s">
        <v>33</v>
      </c>
      <c r="D15" s="4"/>
      <c r="E15" s="2"/>
      <c r="F15" s="2">
        <v>1</v>
      </c>
      <c r="G15" s="2"/>
      <c r="H15" s="2">
        <v>3</v>
      </c>
      <c r="I15" s="2">
        <v>1</v>
      </c>
      <c r="J15" s="2">
        <v>3</v>
      </c>
      <c r="K15" s="2">
        <v>2</v>
      </c>
      <c r="L15" s="2">
        <v>1</v>
      </c>
      <c r="M15" s="2">
        <v>2</v>
      </c>
      <c r="N15" s="2">
        <v>5</v>
      </c>
      <c r="O15" s="2">
        <v>2</v>
      </c>
      <c r="P15" s="2">
        <v>2</v>
      </c>
      <c r="Q15" s="2"/>
      <c r="R15" s="2">
        <v>1</v>
      </c>
      <c r="S15" s="2"/>
      <c r="T15" s="4"/>
      <c r="U15" s="5"/>
      <c r="V15" s="5"/>
      <c r="W15" s="1">
        <v>23</v>
      </c>
      <c r="X15" s="2" t="s">
        <v>34</v>
      </c>
      <c r="Y15" s="26">
        <v>695</v>
      </c>
      <c r="Z15" s="26">
        <f t="shared" ref="Z15:Z40" si="0">SUM(Y15*W15)</f>
        <v>15985</v>
      </c>
      <c r="AA15" s="26">
        <f t="shared" ref="AA15:AA40" si="1">SUM(Y15*0.26)</f>
        <v>180.70000000000002</v>
      </c>
      <c r="AB15" s="26">
        <f t="shared" ref="AB15:AB40" si="2">SUM(AA15*W15)</f>
        <v>4156.1000000000004</v>
      </c>
      <c r="AC15" s="29">
        <f>SUM(AA15/1.13)</f>
        <v>159.9115044247788</v>
      </c>
      <c r="AD15" s="29">
        <f t="shared" ref="AD15:AD40" si="3">SUM(AC15*W15)</f>
        <v>3677.9646017699124</v>
      </c>
    </row>
    <row r="16" spans="1:30" ht="27.75" customHeight="1" x14ac:dyDescent="0.45">
      <c r="A16" s="1" t="s">
        <v>35</v>
      </c>
      <c r="B16" s="2"/>
      <c r="C16" s="2" t="s">
        <v>36</v>
      </c>
      <c r="D16" s="4"/>
      <c r="E16" s="2"/>
      <c r="F16" s="2"/>
      <c r="G16" s="2"/>
      <c r="H16" s="2"/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/>
      <c r="P16" s="2"/>
      <c r="Q16" s="2"/>
      <c r="R16" s="2">
        <v>1</v>
      </c>
      <c r="S16" s="2"/>
      <c r="T16" s="4"/>
      <c r="U16" s="2"/>
      <c r="V16" s="2"/>
      <c r="W16" s="1">
        <v>7</v>
      </c>
      <c r="X16" s="2" t="s">
        <v>37</v>
      </c>
      <c r="Y16" s="26">
        <v>650</v>
      </c>
      <c r="Z16" s="26">
        <f t="shared" si="0"/>
        <v>4550</v>
      </c>
      <c r="AA16" s="26">
        <f t="shared" si="1"/>
        <v>169</v>
      </c>
      <c r="AB16" s="26">
        <f t="shared" si="2"/>
        <v>1183</v>
      </c>
      <c r="AC16" s="29">
        <f t="shared" ref="AC16:AC40" si="4">SUM(AA16/1.13)</f>
        <v>149.55752212389382</v>
      </c>
      <c r="AD16" s="29">
        <f t="shared" si="3"/>
        <v>1046.9026548672568</v>
      </c>
    </row>
    <row r="17" spans="1:30" ht="27.75" customHeight="1" x14ac:dyDescent="0.45">
      <c r="A17" s="1" t="s">
        <v>38</v>
      </c>
      <c r="B17" s="2"/>
      <c r="C17" s="3" t="s">
        <v>39</v>
      </c>
      <c r="D17" s="4"/>
      <c r="E17" s="2"/>
      <c r="F17" s="2"/>
      <c r="G17" s="2"/>
      <c r="H17" s="2">
        <v>1</v>
      </c>
      <c r="I17" s="2">
        <v>1</v>
      </c>
      <c r="J17" s="2">
        <v>2</v>
      </c>
      <c r="K17" s="2">
        <v>1</v>
      </c>
      <c r="L17" s="2">
        <v>3</v>
      </c>
      <c r="M17" s="2">
        <v>2</v>
      </c>
      <c r="N17" s="2">
        <v>2</v>
      </c>
      <c r="O17" s="2"/>
      <c r="P17" s="2">
        <v>2</v>
      </c>
      <c r="Q17" s="2"/>
      <c r="R17" s="2"/>
      <c r="S17" s="2"/>
      <c r="T17" s="4"/>
      <c r="U17" s="5"/>
      <c r="V17" s="5"/>
      <c r="W17" s="1">
        <v>14</v>
      </c>
      <c r="X17" s="2"/>
      <c r="Y17" s="26">
        <v>1200</v>
      </c>
      <c r="Z17" s="26">
        <f t="shared" si="0"/>
        <v>16800</v>
      </c>
      <c r="AA17" s="26">
        <f t="shared" si="1"/>
        <v>312</v>
      </c>
      <c r="AB17" s="26">
        <f t="shared" si="2"/>
        <v>4368</v>
      </c>
      <c r="AC17" s="29">
        <f t="shared" si="4"/>
        <v>276.10619469026551</v>
      </c>
      <c r="AD17" s="29">
        <f t="shared" si="3"/>
        <v>3865.4867256637172</v>
      </c>
    </row>
    <row r="18" spans="1:30" ht="27.75" customHeight="1" x14ac:dyDescent="0.45">
      <c r="A18" s="10" t="s">
        <v>40</v>
      </c>
      <c r="B18" s="2"/>
      <c r="C18" s="11" t="s">
        <v>41</v>
      </c>
      <c r="D18" s="2"/>
      <c r="E18" s="2"/>
      <c r="F18" s="9">
        <v>1</v>
      </c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>
        <v>1</v>
      </c>
      <c r="Q18" s="9"/>
      <c r="R18" s="9">
        <v>1</v>
      </c>
      <c r="S18" s="9"/>
      <c r="T18" s="9"/>
      <c r="U18" s="9"/>
      <c r="V18" s="9"/>
      <c r="W18" s="1">
        <v>6</v>
      </c>
      <c r="X18" s="2" t="s">
        <v>42</v>
      </c>
      <c r="Y18" s="26">
        <v>1050</v>
      </c>
      <c r="Z18" s="26">
        <f t="shared" si="0"/>
        <v>6300</v>
      </c>
      <c r="AA18" s="26">
        <f t="shared" si="1"/>
        <v>273</v>
      </c>
      <c r="AB18" s="26">
        <f t="shared" si="2"/>
        <v>1638</v>
      </c>
      <c r="AC18" s="29">
        <f t="shared" si="4"/>
        <v>241.59292035398232</v>
      </c>
      <c r="AD18" s="29">
        <f t="shared" si="3"/>
        <v>1449.5575221238939</v>
      </c>
    </row>
    <row r="19" spans="1:30" ht="27.75" customHeight="1" x14ac:dyDescent="0.45">
      <c r="A19" s="1" t="s">
        <v>43</v>
      </c>
      <c r="B19" s="2"/>
      <c r="C19" s="2" t="s">
        <v>44</v>
      </c>
      <c r="D19" s="4"/>
      <c r="E19" s="2"/>
      <c r="F19" s="2"/>
      <c r="G19" s="2"/>
      <c r="H19" s="2"/>
      <c r="I19" s="2"/>
      <c r="J19" s="2"/>
      <c r="K19" s="2"/>
      <c r="L19" s="2">
        <v>1</v>
      </c>
      <c r="M19" s="2"/>
      <c r="N19" s="2"/>
      <c r="O19" s="2"/>
      <c r="P19" s="2"/>
      <c r="Q19" s="2"/>
      <c r="R19" s="2"/>
      <c r="S19" s="2"/>
      <c r="T19" s="4"/>
      <c r="U19" s="9"/>
      <c r="V19" s="9"/>
      <c r="W19" s="1">
        <v>1</v>
      </c>
      <c r="X19" s="2" t="s">
        <v>42</v>
      </c>
      <c r="Y19" s="26">
        <v>1600</v>
      </c>
      <c r="Z19" s="26">
        <f t="shared" si="0"/>
        <v>1600</v>
      </c>
      <c r="AA19" s="26">
        <f t="shared" si="1"/>
        <v>416</v>
      </c>
      <c r="AB19" s="26">
        <f t="shared" si="2"/>
        <v>416</v>
      </c>
      <c r="AC19" s="29">
        <f t="shared" si="4"/>
        <v>368.14159292035401</v>
      </c>
      <c r="AD19" s="29">
        <f t="shared" si="3"/>
        <v>368.14159292035401</v>
      </c>
    </row>
    <row r="20" spans="1:30" ht="27.75" customHeight="1" x14ac:dyDescent="0.45">
      <c r="A20" s="1" t="s">
        <v>45</v>
      </c>
      <c r="B20" s="2"/>
      <c r="C20" s="2" t="s">
        <v>46</v>
      </c>
      <c r="D20" s="4"/>
      <c r="E20" s="2"/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/>
      <c r="R20" s="2">
        <v>3</v>
      </c>
      <c r="S20" s="2"/>
      <c r="T20" s="4"/>
      <c r="U20" s="6"/>
      <c r="V20" s="1"/>
      <c r="W20" s="1">
        <v>4</v>
      </c>
      <c r="X20" s="2" t="s">
        <v>42</v>
      </c>
      <c r="Y20" s="26">
        <v>1100</v>
      </c>
      <c r="Z20" s="26">
        <f t="shared" si="0"/>
        <v>4400</v>
      </c>
      <c r="AA20" s="26">
        <f t="shared" si="1"/>
        <v>286</v>
      </c>
      <c r="AB20" s="26">
        <f t="shared" si="2"/>
        <v>1144</v>
      </c>
      <c r="AC20" s="29">
        <f t="shared" si="4"/>
        <v>253.09734513274338</v>
      </c>
      <c r="AD20" s="29">
        <f t="shared" si="3"/>
        <v>1012.3893805309735</v>
      </c>
    </row>
    <row r="21" spans="1:30" ht="27.75" customHeight="1" x14ac:dyDescent="0.45">
      <c r="A21" s="1" t="s">
        <v>47</v>
      </c>
      <c r="B21" s="2"/>
      <c r="C21" s="3" t="s">
        <v>48</v>
      </c>
      <c r="D21" s="4"/>
      <c r="E21" s="2"/>
      <c r="F21" s="2"/>
      <c r="G21" s="2"/>
      <c r="H21" s="2"/>
      <c r="I21" s="2">
        <v>1</v>
      </c>
      <c r="J21" s="2">
        <v>4</v>
      </c>
      <c r="K21" s="2"/>
      <c r="L21" s="2">
        <v>2</v>
      </c>
      <c r="M21" s="2">
        <v>1</v>
      </c>
      <c r="N21" s="2">
        <v>2</v>
      </c>
      <c r="O21" s="2"/>
      <c r="P21" s="2">
        <v>2</v>
      </c>
      <c r="Q21" s="2"/>
      <c r="R21" s="2">
        <v>1</v>
      </c>
      <c r="S21" s="2"/>
      <c r="T21" s="4"/>
      <c r="U21" s="2"/>
      <c r="V21" s="2"/>
      <c r="W21" s="1">
        <v>13</v>
      </c>
      <c r="X21" s="2"/>
      <c r="Y21" s="26">
        <v>1350</v>
      </c>
      <c r="Z21" s="26">
        <f t="shared" si="0"/>
        <v>17550</v>
      </c>
      <c r="AA21" s="26">
        <f t="shared" si="1"/>
        <v>351</v>
      </c>
      <c r="AB21" s="26">
        <f t="shared" si="2"/>
        <v>4563</v>
      </c>
      <c r="AC21" s="29">
        <f t="shared" si="4"/>
        <v>310.6194690265487</v>
      </c>
      <c r="AD21" s="29">
        <f t="shared" si="3"/>
        <v>4038.0530973451332</v>
      </c>
    </row>
    <row r="22" spans="1:30" ht="27.75" customHeight="1" x14ac:dyDescent="0.45">
      <c r="A22" s="7" t="s">
        <v>49</v>
      </c>
      <c r="B22" s="2"/>
      <c r="C22" s="3" t="s">
        <v>50</v>
      </c>
      <c r="D22" s="8"/>
      <c r="E22" s="8"/>
      <c r="F22" s="8">
        <v>1</v>
      </c>
      <c r="G22" s="8"/>
      <c r="H22" s="8">
        <v>1</v>
      </c>
      <c r="I22" s="8"/>
      <c r="J22" s="8">
        <v>1</v>
      </c>
      <c r="K22" s="8">
        <v>1</v>
      </c>
      <c r="L22" s="8"/>
      <c r="M22" s="8">
        <v>1</v>
      </c>
      <c r="N22" s="8">
        <v>1</v>
      </c>
      <c r="O22" s="8"/>
      <c r="P22" s="8">
        <v>1</v>
      </c>
      <c r="Q22" s="8"/>
      <c r="R22" s="8">
        <v>1</v>
      </c>
      <c r="S22" s="8"/>
      <c r="T22" s="8"/>
      <c r="U22" s="5"/>
      <c r="V22" s="5"/>
      <c r="W22" s="1">
        <v>8</v>
      </c>
      <c r="X22" s="2" t="s">
        <v>42</v>
      </c>
      <c r="Y22" s="26">
        <v>995</v>
      </c>
      <c r="Z22" s="26">
        <f t="shared" si="0"/>
        <v>7960</v>
      </c>
      <c r="AA22" s="26">
        <f t="shared" si="1"/>
        <v>258.7</v>
      </c>
      <c r="AB22" s="26">
        <f t="shared" si="2"/>
        <v>2069.6</v>
      </c>
      <c r="AC22" s="29">
        <f t="shared" si="4"/>
        <v>228.93805309734515</v>
      </c>
      <c r="AD22" s="29">
        <f t="shared" si="3"/>
        <v>1831.5044247787612</v>
      </c>
    </row>
    <row r="23" spans="1:30" ht="27.75" customHeight="1" x14ac:dyDescent="0.45">
      <c r="A23" s="1" t="s">
        <v>51</v>
      </c>
      <c r="B23" s="2"/>
      <c r="C23" s="2" t="s">
        <v>52</v>
      </c>
      <c r="D23" s="2"/>
      <c r="E23" s="2"/>
      <c r="F23" s="2"/>
      <c r="G23" s="2"/>
      <c r="H23" s="2"/>
      <c r="I23" s="2"/>
      <c r="J23" s="2">
        <v>1</v>
      </c>
      <c r="K23" s="2">
        <v>1</v>
      </c>
      <c r="L23" s="2">
        <v>1</v>
      </c>
      <c r="M23" s="2">
        <v>1</v>
      </c>
      <c r="N23" s="2"/>
      <c r="O23" s="2"/>
      <c r="P23" s="2"/>
      <c r="Q23" s="2"/>
      <c r="R23" s="2"/>
      <c r="S23" s="2"/>
      <c r="T23" s="2"/>
      <c r="U23" s="2"/>
      <c r="V23" s="2"/>
      <c r="W23" s="1">
        <v>4</v>
      </c>
      <c r="X23" s="2" t="s">
        <v>42</v>
      </c>
      <c r="Y23" s="26">
        <v>995</v>
      </c>
      <c r="Z23" s="26">
        <f t="shared" si="0"/>
        <v>3980</v>
      </c>
      <c r="AA23" s="26">
        <f t="shared" si="1"/>
        <v>258.7</v>
      </c>
      <c r="AB23" s="26">
        <f t="shared" si="2"/>
        <v>1034.8</v>
      </c>
      <c r="AC23" s="29">
        <f t="shared" si="4"/>
        <v>228.93805309734515</v>
      </c>
      <c r="AD23" s="29">
        <f t="shared" si="3"/>
        <v>915.75221238938059</v>
      </c>
    </row>
    <row r="24" spans="1:30" ht="27.75" customHeight="1" x14ac:dyDescent="0.45">
      <c r="A24" s="7" t="s">
        <v>53</v>
      </c>
      <c r="B24" s="2"/>
      <c r="C24" s="3" t="s">
        <v>54</v>
      </c>
      <c r="D24" s="8"/>
      <c r="E24" s="8"/>
      <c r="F24" s="8">
        <v>2</v>
      </c>
      <c r="G24" s="8"/>
      <c r="H24" s="8"/>
      <c r="I24" s="8"/>
      <c r="J24" s="8"/>
      <c r="K24" s="8"/>
      <c r="L24" s="8"/>
      <c r="M24" s="8"/>
      <c r="N24" s="8"/>
      <c r="O24" s="8"/>
      <c r="P24" s="8">
        <v>1</v>
      </c>
      <c r="Q24" s="8"/>
      <c r="R24" s="8"/>
      <c r="S24" s="8"/>
      <c r="T24" s="2"/>
      <c r="U24" s="2"/>
      <c r="V24" s="2"/>
      <c r="W24" s="1">
        <v>3</v>
      </c>
      <c r="X24" s="2" t="s">
        <v>55</v>
      </c>
      <c r="Y24" s="26">
        <v>695</v>
      </c>
      <c r="Z24" s="26">
        <f t="shared" si="0"/>
        <v>2085</v>
      </c>
      <c r="AA24" s="26">
        <f t="shared" si="1"/>
        <v>180.70000000000002</v>
      </c>
      <c r="AB24" s="26">
        <f t="shared" si="2"/>
        <v>542.1</v>
      </c>
      <c r="AC24" s="29">
        <f t="shared" si="4"/>
        <v>159.9115044247788</v>
      </c>
      <c r="AD24" s="29">
        <f t="shared" si="3"/>
        <v>479.73451327433639</v>
      </c>
    </row>
    <row r="25" spans="1:30" ht="27.75" customHeight="1" x14ac:dyDescent="0.45">
      <c r="A25" s="16" t="s">
        <v>56</v>
      </c>
      <c r="B25" s="2"/>
      <c r="C25" s="2" t="s">
        <v>57</v>
      </c>
      <c r="D25" s="2"/>
      <c r="E25" s="2"/>
      <c r="F25" s="17"/>
      <c r="G25" s="17"/>
      <c r="H25" s="17">
        <v>1</v>
      </c>
      <c r="I25" s="17"/>
      <c r="J25" s="17">
        <v>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"/>
      <c r="V25" s="2"/>
      <c r="W25" s="1">
        <v>2</v>
      </c>
      <c r="X25" s="2" t="s">
        <v>58</v>
      </c>
      <c r="Y25" s="26">
        <v>850</v>
      </c>
      <c r="Z25" s="26">
        <f t="shared" si="0"/>
        <v>1700</v>
      </c>
      <c r="AA25" s="26">
        <f t="shared" si="1"/>
        <v>221</v>
      </c>
      <c r="AB25" s="26">
        <f t="shared" si="2"/>
        <v>442</v>
      </c>
      <c r="AC25" s="29">
        <f t="shared" si="4"/>
        <v>195.57522123893807</v>
      </c>
      <c r="AD25" s="29">
        <f t="shared" si="3"/>
        <v>391.15044247787614</v>
      </c>
    </row>
    <row r="26" spans="1:30" ht="27.75" customHeight="1" x14ac:dyDescent="0.45">
      <c r="A26" s="1" t="s">
        <v>59</v>
      </c>
      <c r="B26" s="2"/>
      <c r="C26" s="2" t="s">
        <v>60</v>
      </c>
      <c r="D26" s="1"/>
      <c r="E26" s="2"/>
      <c r="F26" s="2">
        <v>1</v>
      </c>
      <c r="G26" s="2"/>
      <c r="H26" s="2">
        <v>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>
        <v>2</v>
      </c>
      <c r="X26" s="2" t="s">
        <v>58</v>
      </c>
      <c r="Y26" s="26">
        <v>850</v>
      </c>
      <c r="Z26" s="26">
        <f t="shared" si="0"/>
        <v>1700</v>
      </c>
      <c r="AA26" s="26">
        <f t="shared" si="1"/>
        <v>221</v>
      </c>
      <c r="AB26" s="26">
        <f t="shared" si="2"/>
        <v>442</v>
      </c>
      <c r="AC26" s="29">
        <f t="shared" si="4"/>
        <v>195.57522123893807</v>
      </c>
      <c r="AD26" s="29">
        <f t="shared" si="3"/>
        <v>391.15044247787614</v>
      </c>
    </row>
    <row r="27" spans="1:30" ht="27.75" customHeight="1" x14ac:dyDescent="0.45">
      <c r="A27" s="1" t="s">
        <v>61</v>
      </c>
      <c r="B27" s="2"/>
      <c r="C27" s="2" t="s">
        <v>54</v>
      </c>
      <c r="D27" s="4"/>
      <c r="E27" s="2"/>
      <c r="F27" s="2"/>
      <c r="G27" s="2"/>
      <c r="H27" s="2"/>
      <c r="I27" s="2"/>
      <c r="J27" s="2">
        <v>1</v>
      </c>
      <c r="K27" s="2"/>
      <c r="L27" s="2">
        <v>2</v>
      </c>
      <c r="M27" s="2">
        <v>1</v>
      </c>
      <c r="N27" s="2">
        <v>3</v>
      </c>
      <c r="O27" s="2">
        <v>1</v>
      </c>
      <c r="P27" s="2">
        <v>1</v>
      </c>
      <c r="Q27" s="2">
        <v>1</v>
      </c>
      <c r="R27" s="2"/>
      <c r="S27" s="2"/>
      <c r="T27" s="4"/>
      <c r="U27" s="9"/>
      <c r="V27" s="9"/>
      <c r="W27" s="1">
        <v>10</v>
      </c>
      <c r="X27" s="2" t="s">
        <v>34</v>
      </c>
      <c r="Y27" s="26">
        <v>695</v>
      </c>
      <c r="Z27" s="26">
        <f t="shared" si="0"/>
        <v>6950</v>
      </c>
      <c r="AA27" s="26">
        <f t="shared" si="1"/>
        <v>180.70000000000002</v>
      </c>
      <c r="AB27" s="26">
        <f t="shared" si="2"/>
        <v>1807.0000000000002</v>
      </c>
      <c r="AC27" s="29">
        <f t="shared" si="4"/>
        <v>159.9115044247788</v>
      </c>
      <c r="AD27" s="29">
        <f t="shared" si="3"/>
        <v>1599.1150442477879</v>
      </c>
    </row>
    <row r="28" spans="1:30" ht="27.75" customHeight="1" x14ac:dyDescent="0.45">
      <c r="A28" s="1" t="s">
        <v>62</v>
      </c>
      <c r="B28" s="2"/>
      <c r="C28" s="2" t="s">
        <v>63</v>
      </c>
      <c r="D28" s="2"/>
      <c r="E28" s="2"/>
      <c r="F28" s="2">
        <v>1</v>
      </c>
      <c r="G28" s="2"/>
      <c r="H28" s="2">
        <v>3</v>
      </c>
      <c r="I28" s="2">
        <v>1</v>
      </c>
      <c r="J28" s="2">
        <v>6</v>
      </c>
      <c r="K28" s="2">
        <v>1</v>
      </c>
      <c r="L28" s="2">
        <v>5</v>
      </c>
      <c r="M28" s="2">
        <v>1</v>
      </c>
      <c r="N28" s="2">
        <v>3</v>
      </c>
      <c r="O28" s="2">
        <v>1</v>
      </c>
      <c r="P28" s="2">
        <v>4</v>
      </c>
      <c r="Q28" s="2"/>
      <c r="R28" s="2">
        <v>2</v>
      </c>
      <c r="S28" s="2"/>
      <c r="T28" s="2"/>
      <c r="U28" s="2"/>
      <c r="V28" s="2"/>
      <c r="W28" s="1">
        <v>28</v>
      </c>
      <c r="X28" s="2" t="s">
        <v>34</v>
      </c>
      <c r="Y28" s="26">
        <v>750</v>
      </c>
      <c r="Z28" s="26">
        <f t="shared" si="0"/>
        <v>21000</v>
      </c>
      <c r="AA28" s="26">
        <f t="shared" si="1"/>
        <v>195</v>
      </c>
      <c r="AB28" s="26">
        <f t="shared" si="2"/>
        <v>5460</v>
      </c>
      <c r="AC28" s="29">
        <f t="shared" si="4"/>
        <v>172.56637168141594</v>
      </c>
      <c r="AD28" s="29">
        <f t="shared" si="3"/>
        <v>4831.858407079646</v>
      </c>
    </row>
    <row r="29" spans="1:30" ht="27.75" customHeight="1" x14ac:dyDescent="0.45">
      <c r="A29" s="12" t="s">
        <v>64</v>
      </c>
      <c r="B29" s="2"/>
      <c r="C29" s="13" t="s">
        <v>65</v>
      </c>
      <c r="D29" s="2"/>
      <c r="E29" s="2"/>
      <c r="F29" s="14"/>
      <c r="G29" s="14"/>
      <c r="H29" s="14"/>
      <c r="I29" s="14">
        <v>1</v>
      </c>
      <c r="J29" s="15">
        <v>2</v>
      </c>
      <c r="K29" s="14"/>
      <c r="L29" s="14">
        <v>2</v>
      </c>
      <c r="M29" s="14"/>
      <c r="N29" s="14">
        <v>3</v>
      </c>
      <c r="O29" s="14"/>
      <c r="P29" s="14">
        <v>1</v>
      </c>
      <c r="Q29" s="14"/>
      <c r="R29" s="14">
        <v>2</v>
      </c>
      <c r="S29" s="14"/>
      <c r="T29" s="14"/>
      <c r="U29" s="14"/>
      <c r="V29" s="14"/>
      <c r="W29" s="1">
        <v>11</v>
      </c>
      <c r="X29" s="2" t="s">
        <v>34</v>
      </c>
      <c r="Y29" s="26">
        <v>675</v>
      </c>
      <c r="Z29" s="26">
        <f t="shared" si="0"/>
        <v>7425</v>
      </c>
      <c r="AA29" s="26">
        <f t="shared" si="1"/>
        <v>175.5</v>
      </c>
      <c r="AB29" s="26">
        <f t="shared" si="2"/>
        <v>1930.5</v>
      </c>
      <c r="AC29" s="29">
        <f t="shared" si="4"/>
        <v>155.30973451327435</v>
      </c>
      <c r="AD29" s="29">
        <f t="shared" si="3"/>
        <v>1708.4070796460178</v>
      </c>
    </row>
    <row r="30" spans="1:30" ht="27.75" customHeight="1" x14ac:dyDescent="0.45">
      <c r="A30" s="1" t="s">
        <v>66</v>
      </c>
      <c r="B30" s="2"/>
      <c r="C30" s="2" t="s">
        <v>67</v>
      </c>
      <c r="D30" s="4"/>
      <c r="E30" s="2"/>
      <c r="F30" s="2"/>
      <c r="G30" s="2"/>
      <c r="H30" s="2"/>
      <c r="I30" s="2"/>
      <c r="J30" s="2">
        <v>1</v>
      </c>
      <c r="K30" s="2"/>
      <c r="L30" s="2">
        <v>5</v>
      </c>
      <c r="M30" s="2"/>
      <c r="N30" s="2">
        <v>3</v>
      </c>
      <c r="O30" s="2"/>
      <c r="P30" s="2">
        <v>5</v>
      </c>
      <c r="Q30" s="2"/>
      <c r="R30" s="2">
        <v>1</v>
      </c>
      <c r="S30" s="2"/>
      <c r="T30" s="4"/>
      <c r="U30" s="5"/>
      <c r="V30" s="5"/>
      <c r="W30" s="1">
        <v>15</v>
      </c>
      <c r="X30" s="2" t="s">
        <v>34</v>
      </c>
      <c r="Y30" s="26">
        <v>675</v>
      </c>
      <c r="Z30" s="26">
        <f t="shared" si="0"/>
        <v>10125</v>
      </c>
      <c r="AA30" s="26">
        <f t="shared" si="1"/>
        <v>175.5</v>
      </c>
      <c r="AB30" s="26">
        <f t="shared" si="2"/>
        <v>2632.5</v>
      </c>
      <c r="AC30" s="29">
        <f t="shared" si="4"/>
        <v>155.30973451327435</v>
      </c>
      <c r="AD30" s="29">
        <f t="shared" si="3"/>
        <v>2329.6460176991154</v>
      </c>
    </row>
    <row r="31" spans="1:30" ht="27.75" customHeight="1" x14ac:dyDescent="0.45">
      <c r="A31" s="1" t="s">
        <v>68</v>
      </c>
      <c r="B31" s="2"/>
      <c r="C31" s="3" t="s">
        <v>69</v>
      </c>
      <c r="D31" s="4"/>
      <c r="E31" s="2"/>
      <c r="F31" s="2">
        <v>1</v>
      </c>
      <c r="G31" s="2"/>
      <c r="H31" s="2">
        <v>1</v>
      </c>
      <c r="I31" s="2"/>
      <c r="J31" s="2">
        <v>1</v>
      </c>
      <c r="K31" s="2"/>
      <c r="L31" s="2">
        <v>2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/>
      <c r="T31" s="4"/>
      <c r="U31" s="9"/>
      <c r="V31" s="9"/>
      <c r="W31" s="1">
        <v>11</v>
      </c>
      <c r="X31" s="2" t="s">
        <v>34</v>
      </c>
      <c r="Y31" s="26">
        <v>850</v>
      </c>
      <c r="Z31" s="26">
        <f t="shared" si="0"/>
        <v>9350</v>
      </c>
      <c r="AA31" s="26">
        <f t="shared" si="1"/>
        <v>221</v>
      </c>
      <c r="AB31" s="26">
        <f t="shared" si="2"/>
        <v>2431</v>
      </c>
      <c r="AC31" s="29">
        <f t="shared" si="4"/>
        <v>195.57522123893807</v>
      </c>
      <c r="AD31" s="29">
        <f t="shared" si="3"/>
        <v>2151.3274336283189</v>
      </c>
    </row>
    <row r="32" spans="1:30" ht="27.75" customHeight="1" x14ac:dyDescent="0.45">
      <c r="A32" s="1" t="s">
        <v>70</v>
      </c>
      <c r="B32" s="2"/>
      <c r="C32" s="2" t="s">
        <v>54</v>
      </c>
      <c r="D32" s="2"/>
      <c r="E32" s="2"/>
      <c r="F32" s="2"/>
      <c r="G32" s="2"/>
      <c r="H32" s="2"/>
      <c r="I32" s="2"/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/>
      <c r="P32" s="2">
        <v>1</v>
      </c>
      <c r="Q32" s="2"/>
      <c r="R32" s="2"/>
      <c r="S32" s="2"/>
      <c r="T32" s="2"/>
      <c r="U32" s="2"/>
      <c r="V32" s="2"/>
      <c r="W32" s="1">
        <v>6</v>
      </c>
      <c r="X32" s="2" t="s">
        <v>42</v>
      </c>
      <c r="Y32" s="26">
        <v>1100</v>
      </c>
      <c r="Z32" s="26">
        <f t="shared" si="0"/>
        <v>6600</v>
      </c>
      <c r="AA32" s="26">
        <f t="shared" si="1"/>
        <v>286</v>
      </c>
      <c r="AB32" s="26">
        <f t="shared" si="2"/>
        <v>1716</v>
      </c>
      <c r="AC32" s="29">
        <f t="shared" si="4"/>
        <v>253.09734513274338</v>
      </c>
      <c r="AD32" s="29">
        <f t="shared" si="3"/>
        <v>1518.5840707964603</v>
      </c>
    </row>
    <row r="33" spans="1:30" ht="27.75" customHeight="1" x14ac:dyDescent="0.45">
      <c r="A33" s="1" t="s">
        <v>71</v>
      </c>
      <c r="B33" s="2"/>
      <c r="C33" s="3" t="s">
        <v>72</v>
      </c>
      <c r="D33" s="4"/>
      <c r="E33" s="2"/>
      <c r="F33" s="2">
        <v>1</v>
      </c>
      <c r="G33" s="2"/>
      <c r="H33" s="2">
        <v>2</v>
      </c>
      <c r="I33" s="2"/>
      <c r="J33" s="2">
        <v>3</v>
      </c>
      <c r="K33" s="2">
        <v>1</v>
      </c>
      <c r="L33" s="2">
        <v>3</v>
      </c>
      <c r="M33" s="2">
        <v>1</v>
      </c>
      <c r="N33" s="2">
        <v>3</v>
      </c>
      <c r="O33" s="2"/>
      <c r="P33" s="2">
        <v>1</v>
      </c>
      <c r="Q33" s="2"/>
      <c r="R33" s="2">
        <v>1</v>
      </c>
      <c r="S33" s="2"/>
      <c r="T33" s="4"/>
      <c r="U33" s="5"/>
      <c r="V33" s="5"/>
      <c r="W33" s="1">
        <v>16</v>
      </c>
      <c r="X33" s="2"/>
      <c r="Y33" s="26">
        <v>1200</v>
      </c>
      <c r="Z33" s="26">
        <f t="shared" si="0"/>
        <v>19200</v>
      </c>
      <c r="AA33" s="26">
        <f t="shared" si="1"/>
        <v>312</v>
      </c>
      <c r="AB33" s="26">
        <f t="shared" si="2"/>
        <v>4992</v>
      </c>
      <c r="AC33" s="29">
        <f t="shared" si="4"/>
        <v>276.10619469026551</v>
      </c>
      <c r="AD33" s="29">
        <f t="shared" si="3"/>
        <v>4417.6991150442482</v>
      </c>
    </row>
    <row r="34" spans="1:30" ht="27.75" customHeight="1" x14ac:dyDescent="0.45">
      <c r="A34" s="1" t="s">
        <v>71</v>
      </c>
      <c r="B34" s="2"/>
      <c r="C34" s="3" t="s">
        <v>72</v>
      </c>
      <c r="D34" s="4"/>
      <c r="E34" s="2"/>
      <c r="F34" s="2"/>
      <c r="G34" s="2"/>
      <c r="H34" s="2"/>
      <c r="I34" s="2"/>
      <c r="J34" s="2">
        <v>1</v>
      </c>
      <c r="K34" s="2"/>
      <c r="L34" s="2">
        <v>3</v>
      </c>
      <c r="M34" s="2">
        <v>2</v>
      </c>
      <c r="N34" s="2">
        <v>4</v>
      </c>
      <c r="O34" s="2"/>
      <c r="P34" s="2"/>
      <c r="Q34" s="2"/>
      <c r="R34" s="2"/>
      <c r="S34" s="2"/>
      <c r="T34" s="4"/>
      <c r="U34" s="6"/>
      <c r="V34" s="1"/>
      <c r="W34" s="1">
        <v>10</v>
      </c>
      <c r="X34" s="2" t="s">
        <v>58</v>
      </c>
      <c r="Y34" s="26">
        <v>1200</v>
      </c>
      <c r="Z34" s="26">
        <f t="shared" si="0"/>
        <v>12000</v>
      </c>
      <c r="AA34" s="26">
        <f t="shared" si="1"/>
        <v>312</v>
      </c>
      <c r="AB34" s="26">
        <f t="shared" si="2"/>
        <v>3120</v>
      </c>
      <c r="AC34" s="29">
        <f t="shared" si="4"/>
        <v>276.10619469026551</v>
      </c>
      <c r="AD34" s="29">
        <f t="shared" si="3"/>
        <v>2761.0619469026551</v>
      </c>
    </row>
    <row r="35" spans="1:30" ht="27.75" customHeight="1" x14ac:dyDescent="0.45">
      <c r="A35" s="1" t="s">
        <v>73</v>
      </c>
      <c r="B35" s="2"/>
      <c r="C35" s="3" t="s">
        <v>74</v>
      </c>
      <c r="D35" s="4"/>
      <c r="E35" s="2"/>
      <c r="F35" s="2">
        <v>1</v>
      </c>
      <c r="G35" s="2"/>
      <c r="H35" s="2">
        <v>1</v>
      </c>
      <c r="I35" s="2">
        <v>1</v>
      </c>
      <c r="J35" s="2">
        <v>2</v>
      </c>
      <c r="K35" s="2">
        <v>1</v>
      </c>
      <c r="L35" s="2">
        <v>1</v>
      </c>
      <c r="M35" s="2">
        <v>1</v>
      </c>
      <c r="N35" s="2">
        <v>1</v>
      </c>
      <c r="O35" s="2"/>
      <c r="P35" s="2"/>
      <c r="Q35" s="2"/>
      <c r="R35" s="2">
        <v>1</v>
      </c>
      <c r="S35" s="2"/>
      <c r="T35" s="4"/>
      <c r="U35" s="5"/>
      <c r="V35" s="5"/>
      <c r="W35" s="1">
        <f>SUM(D35:V35)</f>
        <v>10</v>
      </c>
      <c r="X35" s="2" t="s">
        <v>58</v>
      </c>
      <c r="Y35" s="26">
        <v>1200</v>
      </c>
      <c r="Z35" s="26">
        <f t="shared" si="0"/>
        <v>12000</v>
      </c>
      <c r="AA35" s="26">
        <f t="shared" si="1"/>
        <v>312</v>
      </c>
      <c r="AB35" s="26">
        <f t="shared" si="2"/>
        <v>3120</v>
      </c>
      <c r="AC35" s="29">
        <f t="shared" si="4"/>
        <v>276.10619469026551</v>
      </c>
      <c r="AD35" s="29">
        <f t="shared" si="3"/>
        <v>2761.0619469026551</v>
      </c>
    </row>
    <row r="36" spans="1:30" ht="27.75" customHeight="1" x14ac:dyDescent="0.45">
      <c r="A36" s="1" t="s">
        <v>75</v>
      </c>
      <c r="B36" s="2"/>
      <c r="C36" s="2" t="s">
        <v>76</v>
      </c>
      <c r="D36" s="4"/>
      <c r="E36" s="2"/>
      <c r="F36" s="2">
        <v>1</v>
      </c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4"/>
      <c r="U36" s="19"/>
      <c r="V36" s="19"/>
      <c r="W36" s="2">
        <v>2</v>
      </c>
      <c r="X36" s="2" t="s">
        <v>34</v>
      </c>
      <c r="Y36" s="26">
        <v>395</v>
      </c>
      <c r="Z36" s="26">
        <f t="shared" si="0"/>
        <v>790</v>
      </c>
      <c r="AA36" s="26">
        <f t="shared" si="1"/>
        <v>102.7</v>
      </c>
      <c r="AB36" s="26">
        <f t="shared" si="2"/>
        <v>205.4</v>
      </c>
      <c r="AC36" s="29">
        <f t="shared" si="4"/>
        <v>90.884955752212406</v>
      </c>
      <c r="AD36" s="29">
        <f t="shared" si="3"/>
        <v>181.76991150442481</v>
      </c>
    </row>
    <row r="37" spans="1:30" ht="27.75" customHeight="1" x14ac:dyDescent="0.45">
      <c r="A37" s="1" t="s">
        <v>77</v>
      </c>
      <c r="B37" s="2"/>
      <c r="C37" s="2" t="s">
        <v>78</v>
      </c>
      <c r="D37" s="2"/>
      <c r="E37" s="2"/>
      <c r="F37" s="2"/>
      <c r="G37" s="2"/>
      <c r="H37" s="2">
        <v>1</v>
      </c>
      <c r="I37" s="2"/>
      <c r="J37" s="2">
        <v>1</v>
      </c>
      <c r="K37" s="2"/>
      <c r="L37" s="2">
        <v>1</v>
      </c>
      <c r="M37" s="2"/>
      <c r="N37" s="2">
        <v>1</v>
      </c>
      <c r="O37" s="2"/>
      <c r="P37" s="2">
        <v>1</v>
      </c>
      <c r="Q37" s="2">
        <v>1</v>
      </c>
      <c r="R37" s="2"/>
      <c r="S37" s="2"/>
      <c r="T37" s="2"/>
      <c r="U37" s="2"/>
      <c r="V37" s="2"/>
      <c r="W37" s="2">
        <v>6</v>
      </c>
      <c r="X37" s="2" t="s">
        <v>79</v>
      </c>
      <c r="Y37" s="26">
        <v>425</v>
      </c>
      <c r="Z37" s="26">
        <f t="shared" si="0"/>
        <v>2550</v>
      </c>
      <c r="AA37" s="26">
        <f t="shared" si="1"/>
        <v>110.5</v>
      </c>
      <c r="AB37" s="26">
        <f t="shared" si="2"/>
        <v>663</v>
      </c>
      <c r="AC37" s="29">
        <f t="shared" si="4"/>
        <v>97.787610619469035</v>
      </c>
      <c r="AD37" s="29">
        <f t="shared" si="3"/>
        <v>586.72566371681421</v>
      </c>
    </row>
    <row r="38" spans="1:30" ht="27.75" customHeight="1" x14ac:dyDescent="0.45">
      <c r="A38" s="1" t="s">
        <v>80</v>
      </c>
      <c r="B38" s="2"/>
      <c r="C38" s="2" t="s">
        <v>81</v>
      </c>
      <c r="D38" s="2"/>
      <c r="E38" s="2"/>
      <c r="F38" s="2">
        <v>1</v>
      </c>
      <c r="G38" s="2"/>
      <c r="H38" s="2"/>
      <c r="I38" s="2"/>
      <c r="J38" s="2"/>
      <c r="K38" s="2"/>
      <c r="L38" s="2"/>
      <c r="M38" s="2"/>
      <c r="N38" s="2">
        <v>1</v>
      </c>
      <c r="O38" s="2"/>
      <c r="P38" s="2"/>
      <c r="Q38" s="2"/>
      <c r="R38" s="2">
        <v>1</v>
      </c>
      <c r="S38" s="2"/>
      <c r="T38" s="2"/>
      <c r="U38" s="2"/>
      <c r="V38" s="2"/>
      <c r="W38" s="2">
        <v>3</v>
      </c>
      <c r="X38" s="2" t="s">
        <v>55</v>
      </c>
      <c r="Y38" s="26">
        <v>825</v>
      </c>
      <c r="Z38" s="26">
        <f t="shared" si="0"/>
        <v>2475</v>
      </c>
      <c r="AA38" s="26">
        <f t="shared" si="1"/>
        <v>214.5</v>
      </c>
      <c r="AB38" s="26">
        <f t="shared" si="2"/>
        <v>643.5</v>
      </c>
      <c r="AC38" s="29">
        <f t="shared" si="4"/>
        <v>189.82300884955754</v>
      </c>
      <c r="AD38" s="29">
        <f t="shared" si="3"/>
        <v>569.46902654867267</v>
      </c>
    </row>
    <row r="39" spans="1:30" ht="27.75" customHeight="1" x14ac:dyDescent="0.45">
      <c r="A39" s="1" t="s">
        <v>82</v>
      </c>
      <c r="B39" s="2"/>
      <c r="C39" s="2" t="s">
        <v>83</v>
      </c>
      <c r="D39" s="2"/>
      <c r="E39" s="2"/>
      <c r="F39" s="2"/>
      <c r="G39" s="2"/>
      <c r="H39" s="2">
        <v>1</v>
      </c>
      <c r="I39" s="2"/>
      <c r="J39" s="2">
        <v>1</v>
      </c>
      <c r="K39" s="2"/>
      <c r="L39" s="2">
        <v>1</v>
      </c>
      <c r="M39" s="2"/>
      <c r="N39" s="2">
        <v>1</v>
      </c>
      <c r="O39" s="2"/>
      <c r="P39" s="2">
        <v>1</v>
      </c>
      <c r="Q39" s="2"/>
      <c r="R39" s="2">
        <v>1</v>
      </c>
      <c r="S39" s="2"/>
      <c r="T39" s="2"/>
      <c r="U39" s="2"/>
      <c r="V39" s="2"/>
      <c r="W39" s="2">
        <v>6</v>
      </c>
      <c r="X39" s="2" t="s">
        <v>42</v>
      </c>
      <c r="Y39" s="26">
        <v>450</v>
      </c>
      <c r="Z39" s="26">
        <f t="shared" si="0"/>
        <v>2700</v>
      </c>
      <c r="AA39" s="26">
        <f t="shared" si="1"/>
        <v>117</v>
      </c>
      <c r="AB39" s="26">
        <f t="shared" si="2"/>
        <v>702</v>
      </c>
      <c r="AC39" s="29">
        <f t="shared" si="4"/>
        <v>103.53982300884957</v>
      </c>
      <c r="AD39" s="29">
        <f t="shared" si="3"/>
        <v>621.2389380530974</v>
      </c>
    </row>
    <row r="40" spans="1:30" ht="27.75" customHeight="1" x14ac:dyDescent="0.45">
      <c r="A40" s="1" t="s">
        <v>84</v>
      </c>
      <c r="B40" s="2"/>
      <c r="C40" s="2" t="s">
        <v>78</v>
      </c>
      <c r="D40" s="2"/>
      <c r="E40" s="2"/>
      <c r="F40" s="2"/>
      <c r="G40" s="2"/>
      <c r="H40" s="2">
        <v>1</v>
      </c>
      <c r="I40" s="2"/>
      <c r="J40" s="2">
        <v>1</v>
      </c>
      <c r="K40" s="2">
        <v>1</v>
      </c>
      <c r="L40" s="2">
        <v>1</v>
      </c>
      <c r="M40" s="2">
        <v>1</v>
      </c>
      <c r="N40" s="2">
        <v>1</v>
      </c>
      <c r="O40" s="2"/>
      <c r="P40" s="2">
        <v>1</v>
      </c>
      <c r="Q40" s="2"/>
      <c r="R40" s="2"/>
      <c r="S40" s="2"/>
      <c r="T40" s="2"/>
      <c r="U40" s="2"/>
      <c r="V40" s="2"/>
      <c r="W40" s="2">
        <v>7</v>
      </c>
      <c r="X40" s="2" t="s">
        <v>34</v>
      </c>
      <c r="Y40" s="26">
        <v>525</v>
      </c>
      <c r="Z40" s="26">
        <f t="shared" si="0"/>
        <v>3675</v>
      </c>
      <c r="AA40" s="26">
        <f t="shared" si="1"/>
        <v>136.5</v>
      </c>
      <c r="AB40" s="26">
        <f t="shared" si="2"/>
        <v>955.5</v>
      </c>
      <c r="AC40" s="29">
        <f t="shared" si="4"/>
        <v>120.79646017699116</v>
      </c>
      <c r="AD40" s="29">
        <f t="shared" si="3"/>
        <v>845.57522123893818</v>
      </c>
    </row>
    <row r="41" spans="1:30" ht="27.75" customHeight="1" x14ac:dyDescent="0.45">
      <c r="A41" s="20"/>
      <c r="B41" s="20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2"/>
      <c r="V41" s="23"/>
      <c r="W41" s="20">
        <f>SUM(W15:W40)</f>
        <v>228</v>
      </c>
      <c r="X41" s="20"/>
      <c r="Y41" s="25"/>
      <c r="Z41" s="25">
        <f t="shared" ref="Z41:AD41" si="5">SUM(Z15:Z40)</f>
        <v>201450</v>
      </c>
      <c r="AA41" s="25"/>
      <c r="AB41" s="25">
        <f t="shared" si="5"/>
        <v>52376.999999999993</v>
      </c>
      <c r="AC41" s="28"/>
      <c r="AD41" s="28">
        <f t="shared" si="5"/>
        <v>46351.327433628328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4877A-18B8-4CBB-844F-CA17EC37AB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22495-34F9-4EA2-AAC2-2AB9FDDDF4FD}">
  <ds:schemaRefs>
    <ds:schemaRef ds:uri="3287f65e-bd81-4ef8-9d4a-f770dbe3501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534545f7-dfad-40dc-8880-0a5cc848d94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733A16-170C-4BB6-8631-F8AF0DF07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2025-12-03T12:24:31Z</dcterms:created>
  <dcterms:modified xsi:type="dcterms:W3CDTF">2026-02-25T16:34:53Z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