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5 OFFERS\R2W\"/>
    </mc:Choice>
  </mc:AlternateContent>
  <xr:revisionPtr revIDLastSave="0" documentId="13_ncr:1_{1819227D-B595-4226-B9C4-76B03C912A88}" xr6:coauthVersionLast="47" xr6:coauthVersionMax="47" xr10:uidLastSave="{00000000-0000-0000-0000-000000000000}"/>
  <bookViews>
    <workbookView xWindow="-98" yWindow="-98" windowWidth="21795" windowHeight="13695" xr2:uid="{7B06E741-B062-C549-AB32-21BAC2FFCE1C}"/>
  </bookViews>
  <sheets>
    <sheet name="OFFER" sheetId="2" r:id="rId1"/>
  </sheets>
  <externalReferences>
    <externalReference r:id="rId2"/>
  </externalReferences>
  <definedNames>
    <definedName name="_xlnm._FilterDatabase" localSheetId="0" hidden="1">OFFER!$B$14:$AG$91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0" i="2" l="1"/>
  <c r="AL21" i="2"/>
  <c r="AL22" i="2"/>
  <c r="AL23" i="2"/>
  <c r="AL25" i="2"/>
  <c r="AL30" i="2"/>
  <c r="AL31" i="2"/>
  <c r="AL32" i="2"/>
  <c r="AL33" i="2"/>
  <c r="AL35" i="2"/>
  <c r="AL40" i="2"/>
  <c r="AL41" i="2"/>
  <c r="AL42" i="2"/>
  <c r="AL43" i="2"/>
  <c r="AL45" i="2"/>
  <c r="AL50" i="2"/>
  <c r="AL51" i="2"/>
  <c r="AL52" i="2"/>
  <c r="AL53" i="2"/>
  <c r="AL55" i="2"/>
  <c r="AL60" i="2"/>
  <c r="AL61" i="2"/>
  <c r="AL62" i="2"/>
  <c r="AL63" i="2"/>
  <c r="AL65" i="2"/>
  <c r="AL70" i="2"/>
  <c r="AL71" i="2"/>
  <c r="AL72" i="2"/>
  <c r="AL73" i="2"/>
  <c r="AL75" i="2"/>
  <c r="AL80" i="2"/>
  <c r="AL81" i="2"/>
  <c r="AL82" i="2"/>
  <c r="AL83" i="2"/>
  <c r="AL85" i="2"/>
  <c r="AL90" i="2"/>
  <c r="AL91" i="2"/>
  <c r="AJ16" i="2"/>
  <c r="AL16" i="2" s="1"/>
  <c r="AJ17" i="2"/>
  <c r="AL17" i="2" s="1"/>
  <c r="AJ18" i="2"/>
  <c r="AL18" i="2" s="1"/>
  <c r="AJ19" i="2"/>
  <c r="AL19" i="2" s="1"/>
  <c r="AJ20" i="2"/>
  <c r="AJ21" i="2"/>
  <c r="AJ22" i="2"/>
  <c r="AJ23" i="2"/>
  <c r="AJ24" i="2"/>
  <c r="AL24" i="2" s="1"/>
  <c r="AJ25" i="2"/>
  <c r="AJ26" i="2"/>
  <c r="AL26" i="2" s="1"/>
  <c r="AJ27" i="2"/>
  <c r="AL27" i="2" s="1"/>
  <c r="AJ28" i="2"/>
  <c r="AL28" i="2" s="1"/>
  <c r="AJ29" i="2"/>
  <c r="AL29" i="2" s="1"/>
  <c r="AJ30" i="2"/>
  <c r="AJ31" i="2"/>
  <c r="AJ32" i="2"/>
  <c r="AJ33" i="2"/>
  <c r="AJ34" i="2"/>
  <c r="AL34" i="2" s="1"/>
  <c r="AJ35" i="2"/>
  <c r="AJ36" i="2"/>
  <c r="AL36" i="2" s="1"/>
  <c r="AJ37" i="2"/>
  <c r="AL37" i="2" s="1"/>
  <c r="AJ38" i="2"/>
  <c r="AL38" i="2" s="1"/>
  <c r="AJ39" i="2"/>
  <c r="AL39" i="2" s="1"/>
  <c r="AJ40" i="2"/>
  <c r="AJ41" i="2"/>
  <c r="AJ42" i="2"/>
  <c r="AJ43" i="2"/>
  <c r="AJ44" i="2"/>
  <c r="AL44" i="2" s="1"/>
  <c r="AJ45" i="2"/>
  <c r="AJ46" i="2"/>
  <c r="AL46" i="2" s="1"/>
  <c r="AJ47" i="2"/>
  <c r="AL47" i="2" s="1"/>
  <c r="AJ48" i="2"/>
  <c r="AL48" i="2" s="1"/>
  <c r="AJ49" i="2"/>
  <c r="AL49" i="2" s="1"/>
  <c r="AJ50" i="2"/>
  <c r="AJ51" i="2"/>
  <c r="AJ52" i="2"/>
  <c r="AJ53" i="2"/>
  <c r="AJ54" i="2"/>
  <c r="AL54" i="2" s="1"/>
  <c r="AJ55" i="2"/>
  <c r="AJ56" i="2"/>
  <c r="AL56" i="2" s="1"/>
  <c r="AJ57" i="2"/>
  <c r="AL57" i="2" s="1"/>
  <c r="AJ58" i="2"/>
  <c r="AL58" i="2" s="1"/>
  <c r="AJ59" i="2"/>
  <c r="AL59" i="2" s="1"/>
  <c r="AJ60" i="2"/>
  <c r="AJ61" i="2"/>
  <c r="AJ62" i="2"/>
  <c r="AJ63" i="2"/>
  <c r="AJ64" i="2"/>
  <c r="AL64" i="2" s="1"/>
  <c r="AJ65" i="2"/>
  <c r="AJ66" i="2"/>
  <c r="AL66" i="2" s="1"/>
  <c r="AJ67" i="2"/>
  <c r="AL67" i="2" s="1"/>
  <c r="AJ68" i="2"/>
  <c r="AL68" i="2" s="1"/>
  <c r="AJ69" i="2"/>
  <c r="AL69" i="2" s="1"/>
  <c r="AJ70" i="2"/>
  <c r="AJ71" i="2"/>
  <c r="AJ72" i="2"/>
  <c r="AJ73" i="2"/>
  <c r="AJ74" i="2"/>
  <c r="AL74" i="2" s="1"/>
  <c r="AJ75" i="2"/>
  <c r="AJ76" i="2"/>
  <c r="AL76" i="2" s="1"/>
  <c r="AJ77" i="2"/>
  <c r="AL77" i="2" s="1"/>
  <c r="AJ78" i="2"/>
  <c r="AL78" i="2" s="1"/>
  <c r="AJ79" i="2"/>
  <c r="AL79" i="2" s="1"/>
  <c r="AJ80" i="2"/>
  <c r="AJ81" i="2"/>
  <c r="AJ82" i="2"/>
  <c r="AJ83" i="2"/>
  <c r="AJ84" i="2"/>
  <c r="AL84" i="2" s="1"/>
  <c r="AJ85" i="2"/>
  <c r="AJ86" i="2"/>
  <c r="AL86" i="2" s="1"/>
  <c r="AJ87" i="2"/>
  <c r="AL87" i="2" s="1"/>
  <c r="AJ88" i="2"/>
  <c r="AL88" i="2" s="1"/>
  <c r="AJ89" i="2"/>
  <c r="AL89" i="2" s="1"/>
  <c r="AJ90" i="2"/>
  <c r="AJ91" i="2"/>
  <c r="AJ15" i="2"/>
  <c r="K86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AK88" i="2" l="1"/>
  <c r="AL15" i="2"/>
  <c r="AM42" i="2"/>
  <c r="AM82" i="2"/>
  <c r="AM23" i="2"/>
  <c r="AE16" i="2"/>
  <c r="AK16" i="2" s="1"/>
  <c r="AE17" i="2"/>
  <c r="AK17" i="2" s="1"/>
  <c r="AE18" i="2"/>
  <c r="AK18" i="2" s="1"/>
  <c r="AE19" i="2"/>
  <c r="AI19" i="2" s="1"/>
  <c r="AE20" i="2"/>
  <c r="AK20" i="2" s="1"/>
  <c r="AE21" i="2"/>
  <c r="AI21" i="2" s="1"/>
  <c r="AE22" i="2"/>
  <c r="AK22" i="2" s="1"/>
  <c r="AE23" i="2"/>
  <c r="AI23" i="2" s="1"/>
  <c r="AE24" i="2"/>
  <c r="AK24" i="2" s="1"/>
  <c r="AE25" i="2"/>
  <c r="AE26" i="2"/>
  <c r="AE27" i="2"/>
  <c r="AK27" i="2" s="1"/>
  <c r="AE28" i="2"/>
  <c r="AM28" i="2" s="1"/>
  <c r="AE29" i="2"/>
  <c r="AI29" i="2" s="1"/>
  <c r="AE30" i="2"/>
  <c r="AM30" i="2" s="1"/>
  <c r="AE31" i="2"/>
  <c r="AI31" i="2" s="1"/>
  <c r="AE32" i="2"/>
  <c r="AM32" i="2" s="1"/>
  <c r="AE33" i="2"/>
  <c r="AI33" i="2" s="1"/>
  <c r="AE34" i="2"/>
  <c r="AK34" i="2" s="1"/>
  <c r="AE35" i="2"/>
  <c r="AE36" i="2"/>
  <c r="AK36" i="2" s="1"/>
  <c r="AE37" i="2"/>
  <c r="AE38" i="2"/>
  <c r="AM38" i="2" s="1"/>
  <c r="AE39" i="2"/>
  <c r="AK39" i="2" s="1"/>
  <c r="AE40" i="2"/>
  <c r="AM40" i="2" s="1"/>
  <c r="AE41" i="2"/>
  <c r="AI41" i="2" s="1"/>
  <c r="AE42" i="2"/>
  <c r="AK42" i="2" s="1"/>
  <c r="AE43" i="2"/>
  <c r="AI43" i="2" s="1"/>
  <c r="AE44" i="2"/>
  <c r="AK44" i="2" s="1"/>
  <c r="AE45" i="2"/>
  <c r="AE46" i="2"/>
  <c r="AK46" i="2" s="1"/>
  <c r="AE47" i="2"/>
  <c r="AK47" i="2" s="1"/>
  <c r="AE48" i="2"/>
  <c r="AK48" i="2" s="1"/>
  <c r="AE49" i="2"/>
  <c r="AK49" i="2" s="1"/>
  <c r="AE50" i="2"/>
  <c r="AI50" i="2" s="1"/>
  <c r="AE51" i="2"/>
  <c r="AI51" i="2" s="1"/>
  <c r="AE52" i="2"/>
  <c r="AM52" i="2" s="1"/>
  <c r="AE53" i="2"/>
  <c r="AI53" i="2" s="1"/>
  <c r="AE54" i="2"/>
  <c r="AK54" i="2" s="1"/>
  <c r="AE55" i="2"/>
  <c r="AK55" i="2" s="1"/>
  <c r="AE56" i="2"/>
  <c r="AE57" i="2"/>
  <c r="AK57" i="2" s="1"/>
  <c r="AE58" i="2"/>
  <c r="AK58" i="2" s="1"/>
  <c r="AE59" i="2"/>
  <c r="AK59" i="2" s="1"/>
  <c r="AE60" i="2"/>
  <c r="AK60" i="2" s="1"/>
  <c r="AE61" i="2"/>
  <c r="AK61" i="2" s="1"/>
  <c r="AE62" i="2"/>
  <c r="AK62" i="2" s="1"/>
  <c r="AE63" i="2"/>
  <c r="AK63" i="2" s="1"/>
  <c r="AE64" i="2"/>
  <c r="AE65" i="2"/>
  <c r="AE66" i="2"/>
  <c r="AK66" i="2" s="1"/>
  <c r="AE67" i="2"/>
  <c r="AK67" i="2" s="1"/>
  <c r="AE68" i="2"/>
  <c r="AK68" i="2" s="1"/>
  <c r="AE69" i="2"/>
  <c r="AI69" i="2" s="1"/>
  <c r="AE70" i="2"/>
  <c r="AK70" i="2" s="1"/>
  <c r="AE71" i="2"/>
  <c r="AI71" i="2" s="1"/>
  <c r="AE72" i="2"/>
  <c r="AK72" i="2" s="1"/>
  <c r="AE73" i="2"/>
  <c r="AI73" i="2" s="1"/>
  <c r="AE74" i="2"/>
  <c r="AE75" i="2"/>
  <c r="AE76" i="2"/>
  <c r="AK76" i="2" s="1"/>
  <c r="AE77" i="2"/>
  <c r="AK77" i="2" s="1"/>
  <c r="AE78" i="2"/>
  <c r="AK78" i="2" s="1"/>
  <c r="AE79" i="2"/>
  <c r="AK79" i="2" s="1"/>
  <c r="AE80" i="2"/>
  <c r="AK80" i="2" s="1"/>
  <c r="AE81" i="2"/>
  <c r="AI81" i="2" s="1"/>
  <c r="AE82" i="2"/>
  <c r="AI82" i="2" s="1"/>
  <c r="AE83" i="2"/>
  <c r="AE84" i="2"/>
  <c r="AE85" i="2"/>
  <c r="AK85" i="2" s="1"/>
  <c r="AE86" i="2"/>
  <c r="AK86" i="2" s="1"/>
  <c r="AE87" i="2"/>
  <c r="AK87" i="2" s="1"/>
  <c r="AE88" i="2"/>
  <c r="AE89" i="2"/>
  <c r="AK89" i="2" s="1"/>
  <c r="AE90" i="2"/>
  <c r="AK90" i="2" s="1"/>
  <c r="AE91" i="2"/>
  <c r="AK91" i="2" s="1"/>
  <c r="AK32" i="2" l="1"/>
  <c r="AK43" i="2"/>
  <c r="AK73" i="2"/>
  <c r="AM20" i="2"/>
  <c r="AK29" i="2"/>
  <c r="AK40" i="2"/>
  <c r="AK41" i="2"/>
  <c r="AK51" i="2"/>
  <c r="AI75" i="2"/>
  <c r="AK75" i="2"/>
  <c r="AM45" i="2"/>
  <c r="AK45" i="2"/>
  <c r="AK38" i="2"/>
  <c r="AM74" i="2"/>
  <c r="AK74" i="2"/>
  <c r="AK23" i="2"/>
  <c r="AK19" i="2"/>
  <c r="AK30" i="2"/>
  <c r="AK31" i="2"/>
  <c r="AM37" i="2"/>
  <c r="AK37" i="2"/>
  <c r="AM56" i="2"/>
  <c r="AK56" i="2"/>
  <c r="AM26" i="2"/>
  <c r="AK26" i="2"/>
  <c r="AK28" i="2"/>
  <c r="AK81" i="2"/>
  <c r="AM65" i="2"/>
  <c r="AK65" i="2"/>
  <c r="AI25" i="2"/>
  <c r="AK25" i="2"/>
  <c r="AK71" i="2"/>
  <c r="AM84" i="2"/>
  <c r="AK84" i="2"/>
  <c r="AM64" i="2"/>
  <c r="AK64" i="2"/>
  <c r="AM83" i="2"/>
  <c r="AK52" i="2"/>
  <c r="AK53" i="2"/>
  <c r="AK50" i="2"/>
  <c r="AK21" i="2"/>
  <c r="AM35" i="2"/>
  <c r="AK35" i="2"/>
  <c r="AK69" i="2"/>
  <c r="AK82" i="2"/>
  <c r="AK33" i="2"/>
  <c r="AK83" i="2"/>
  <c r="AM73" i="2"/>
  <c r="AM54" i="2"/>
  <c r="AM53" i="2"/>
  <c r="AM24" i="2"/>
  <c r="AM72" i="2"/>
  <c r="AM25" i="2"/>
  <c r="AM22" i="2"/>
  <c r="AM19" i="2"/>
  <c r="AM89" i="2"/>
  <c r="AM33" i="2"/>
  <c r="AM34" i="2"/>
  <c r="AM44" i="2"/>
  <c r="AG61" i="2"/>
  <c r="AI61" i="2"/>
  <c r="AG70" i="2"/>
  <c r="AI70" i="2"/>
  <c r="AG28" i="2"/>
  <c r="AI28" i="2"/>
  <c r="AM60" i="2"/>
  <c r="AM29" i="2"/>
  <c r="AG39" i="2"/>
  <c r="AI39" i="2"/>
  <c r="AI47" i="2"/>
  <c r="AM47" i="2"/>
  <c r="AI49" i="2"/>
  <c r="AM49" i="2"/>
  <c r="AG59" i="2"/>
  <c r="AI59" i="2"/>
  <c r="AG90" i="2"/>
  <c r="AI90" i="2"/>
  <c r="AG89" i="2"/>
  <c r="AI89" i="2"/>
  <c r="AG78" i="2"/>
  <c r="AI78" i="2"/>
  <c r="AM78" i="2"/>
  <c r="AG58" i="2"/>
  <c r="AI58" i="2"/>
  <c r="AG18" i="2"/>
  <c r="AI18" i="2"/>
  <c r="AG87" i="2"/>
  <c r="AI87" i="2"/>
  <c r="AI57" i="2"/>
  <c r="AI27" i="2"/>
  <c r="AM41" i="2"/>
  <c r="AM18" i="2"/>
  <c r="AI86" i="2"/>
  <c r="AM86" i="2"/>
  <c r="AG56" i="2"/>
  <c r="AI56" i="2"/>
  <c r="AG36" i="2"/>
  <c r="AI36" i="2"/>
  <c r="AM36" i="2"/>
  <c r="AG16" i="2"/>
  <c r="AI16" i="2"/>
  <c r="AM16" i="2"/>
  <c r="AM51" i="2"/>
  <c r="AG85" i="2"/>
  <c r="AI85" i="2"/>
  <c r="AI55" i="2"/>
  <c r="AI35" i="2"/>
  <c r="AM61" i="2"/>
  <c r="AM58" i="2"/>
  <c r="AM90" i="2"/>
  <c r="AG64" i="2"/>
  <c r="AI64" i="2"/>
  <c r="AG24" i="2"/>
  <c r="AI24" i="2"/>
  <c r="AM59" i="2"/>
  <c r="AG80" i="2"/>
  <c r="AI80" i="2"/>
  <c r="AM80" i="2"/>
  <c r="AG30" i="2"/>
  <c r="AI30" i="2"/>
  <c r="AM21" i="2"/>
  <c r="AM79" i="2"/>
  <c r="AI79" i="2"/>
  <c r="AG88" i="2"/>
  <c r="AI88" i="2"/>
  <c r="AG48" i="2"/>
  <c r="AI48" i="2"/>
  <c r="AM48" i="2"/>
  <c r="AM77" i="2"/>
  <c r="AI77" i="2"/>
  <c r="AI37" i="2"/>
  <c r="AG17" i="2"/>
  <c r="AI17" i="2"/>
  <c r="AM17" i="2"/>
  <c r="AM27" i="2"/>
  <c r="AG66" i="2"/>
  <c r="AI66" i="2"/>
  <c r="AM66" i="2"/>
  <c r="AI45" i="2"/>
  <c r="AM31" i="2"/>
  <c r="AG74" i="2"/>
  <c r="AI74" i="2"/>
  <c r="AG44" i="2"/>
  <c r="AI44" i="2"/>
  <c r="AG63" i="2"/>
  <c r="AI63" i="2"/>
  <c r="AM39" i="2"/>
  <c r="AM75" i="2"/>
  <c r="AM55" i="2"/>
  <c r="AG91" i="2"/>
  <c r="AI91" i="2"/>
  <c r="AG60" i="2"/>
  <c r="AI60" i="2"/>
  <c r="AG40" i="2"/>
  <c r="AI40" i="2"/>
  <c r="AG20" i="2"/>
  <c r="AI20" i="2"/>
  <c r="AM81" i="2"/>
  <c r="AM70" i="2"/>
  <c r="AI68" i="2"/>
  <c r="AG38" i="2"/>
  <c r="AI38" i="2"/>
  <c r="AM69" i="2"/>
  <c r="AG67" i="2"/>
  <c r="AI67" i="2"/>
  <c r="AM67" i="2"/>
  <c r="AM71" i="2"/>
  <c r="AM87" i="2"/>
  <c r="AG76" i="2"/>
  <c r="AI76" i="2"/>
  <c r="AM76" i="2"/>
  <c r="AG46" i="2"/>
  <c r="AI46" i="2"/>
  <c r="AM46" i="2"/>
  <c r="AG26" i="2"/>
  <c r="AI26" i="2"/>
  <c r="AM57" i="2"/>
  <c r="AM88" i="2"/>
  <c r="AG65" i="2"/>
  <c r="AI65" i="2"/>
  <c r="AG84" i="2"/>
  <c r="AI84" i="2"/>
  <c r="AG54" i="2"/>
  <c r="AI54" i="2"/>
  <c r="AG34" i="2"/>
  <c r="AI34" i="2"/>
  <c r="AG83" i="2"/>
  <c r="AI83" i="2"/>
  <c r="AG72" i="2"/>
  <c r="AI72" i="2"/>
  <c r="AG62" i="2"/>
  <c r="AI62" i="2"/>
  <c r="AG52" i="2"/>
  <c r="AI52" i="2"/>
  <c r="AG42" i="2"/>
  <c r="AI42" i="2"/>
  <c r="AG32" i="2"/>
  <c r="AI32" i="2"/>
  <c r="AG22" i="2"/>
  <c r="AI22" i="2"/>
  <c r="AM62" i="2"/>
  <c r="AM63" i="2"/>
  <c r="AM91" i="2"/>
  <c r="AM43" i="2"/>
  <c r="AM68" i="2"/>
  <c r="AM50" i="2"/>
  <c r="AM85" i="2"/>
  <c r="AG68" i="2"/>
  <c r="AG86" i="2"/>
  <c r="AG82" i="2"/>
  <c r="AG50" i="2"/>
  <c r="AG37" i="2"/>
  <c r="AG35" i="2"/>
  <c r="AG33" i="2"/>
  <c r="AG31" i="2"/>
  <c r="AG29" i="2"/>
  <c r="AG27" i="2"/>
  <c r="AG25" i="2"/>
  <c r="AG23" i="2"/>
  <c r="AG21" i="2"/>
  <c r="AG19" i="2"/>
  <c r="AG75" i="2"/>
  <c r="AG77" i="2"/>
  <c r="AG69" i="2"/>
  <c r="AG79" i="2"/>
  <c r="AG71" i="2"/>
  <c r="AG81" i="2"/>
  <c r="AG73" i="2"/>
  <c r="AG57" i="2"/>
  <c r="AG55" i="2"/>
  <c r="AG53" i="2"/>
  <c r="AG51" i="2"/>
  <c r="AG49" i="2"/>
  <c r="AG47" i="2"/>
  <c r="AG45" i="2"/>
  <c r="AG43" i="2"/>
  <c r="AG41" i="2"/>
  <c r="AE15" i="2"/>
  <c r="AE92" i="2" l="1"/>
  <c r="AI15" i="2"/>
  <c r="AI92" i="2" s="1"/>
  <c r="AM15" i="2"/>
  <c r="AM92" i="2" s="1"/>
  <c r="AK15" i="2"/>
  <c r="AK92" i="2" s="1"/>
  <c r="AG15" i="2"/>
  <c r="AG92" i="2" s="1"/>
</calcChain>
</file>

<file path=xl/sharedStrings.xml><?xml version="1.0" encoding="utf-8"?>
<sst xmlns="http://schemas.openxmlformats.org/spreadsheetml/2006/main" count="807" uniqueCount="364">
  <si>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</si>
  <si>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</si>
  <si>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</si>
  <si>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</si>
  <si>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</si>
  <si>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</si>
  <si>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</si>
  <si>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</si>
  <si>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</si>
  <si>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</si>
  <si>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</si>
  <si>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</si>
  <si>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</si>
  <si>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</si>
  <si>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GENDER</t>
  </si>
  <si>
    <t>MICRO CATEGORY*</t>
  </si>
  <si>
    <t>FULL CODE</t>
  </si>
  <si>
    <t>STYLE CODE</t>
  </si>
  <si>
    <t>MATERIAL CODE</t>
  </si>
  <si>
    <t>MATERIAL DESCRIPTION</t>
  </si>
  <si>
    <t>COLOR</t>
  </si>
  <si>
    <t>COLOR DESCRIPTION</t>
  </si>
  <si>
    <t>HEEL</t>
  </si>
  <si>
    <t>YEAR</t>
  </si>
  <si>
    <t>SEASON</t>
  </si>
  <si>
    <t>QTY</t>
  </si>
  <si>
    <t>WHLS PRICE</t>
  </si>
  <si>
    <t>WHLS VALUE</t>
  </si>
  <si>
    <t>RRP €</t>
  </si>
  <si>
    <t>RRP TOT €</t>
  </si>
  <si>
    <t>COST €</t>
  </si>
  <si>
    <t>COST TOT €</t>
  </si>
  <si>
    <t>COST £</t>
  </si>
  <si>
    <t>COST TOT £</t>
  </si>
  <si>
    <t xml:space="preserve">          </t>
  </si>
  <si>
    <t>Gianvito Rossi</t>
  </si>
  <si>
    <t>Women</t>
  </si>
  <si>
    <t>SLIP ON</t>
  </si>
  <si>
    <t>G11050-GSV-GREG</t>
  </si>
  <si>
    <t>G11050</t>
  </si>
  <si>
    <t>GSV</t>
  </si>
  <si>
    <t>GLASS+VERNICE</t>
  </si>
  <si>
    <t>GREG</t>
  </si>
  <si>
    <t>GREEN+GREEN</t>
  </si>
  <si>
    <t>FALL WINTER</t>
  </si>
  <si>
    <t>FLAT SANDAL</t>
  </si>
  <si>
    <t>G11440-MET-ARGE</t>
  </si>
  <si>
    <t>G11440</t>
  </si>
  <si>
    <t>MET</t>
  </si>
  <si>
    <t>METAL</t>
  </si>
  <si>
    <t>ARGE</t>
  </si>
  <si>
    <t>SILVER</t>
  </si>
  <si>
    <t>THONG</t>
  </si>
  <si>
    <t>G13250-CAM-PERI</t>
  </si>
  <si>
    <t>G13250</t>
  </si>
  <si>
    <t>CAM</t>
  </si>
  <si>
    <t>CAMOSCIO</t>
  </si>
  <si>
    <t>PERI</t>
  </si>
  <si>
    <t>PERSIAN</t>
  </si>
  <si>
    <t>SANDALS</t>
  </si>
  <si>
    <t>G16140-XCN-BIBI</t>
  </si>
  <si>
    <t>G16140</t>
  </si>
  <si>
    <t>XCN</t>
  </si>
  <si>
    <t>CAM+NAP</t>
  </si>
  <si>
    <t>BIBI</t>
  </si>
  <si>
    <t>WHITE+WHITE</t>
  </si>
  <si>
    <t>SPRING SUMMER</t>
  </si>
  <si>
    <t>WEDGE SANDAL</t>
  </si>
  <si>
    <t>G16210-GSV-GREG</t>
  </si>
  <si>
    <t>G16210</t>
  </si>
  <si>
    <t>G16210-GSV-FUNE</t>
  </si>
  <si>
    <t>FUNE</t>
  </si>
  <si>
    <t>FUME'+BLACK</t>
  </si>
  <si>
    <t>G16350-RAS-NERO</t>
  </si>
  <si>
    <t>G16350</t>
  </si>
  <si>
    <t>RAS</t>
  </si>
  <si>
    <t>RASO</t>
  </si>
  <si>
    <t>NERO</t>
  </si>
  <si>
    <t>BLACK</t>
  </si>
  <si>
    <t>G16350-VER-NERO</t>
  </si>
  <si>
    <t>VER</t>
  </si>
  <si>
    <t>VERNICE</t>
  </si>
  <si>
    <t>G16510-NAP-MANG</t>
  </si>
  <si>
    <t>G16510</t>
  </si>
  <si>
    <t>NAP</t>
  </si>
  <si>
    <t>NAPPA</t>
  </si>
  <si>
    <t>MANG</t>
  </si>
  <si>
    <t>MANGO</t>
  </si>
  <si>
    <t>PLATFORM SANDAL</t>
  </si>
  <si>
    <t>G16740-MCA-NENE</t>
  </si>
  <si>
    <t>G16740</t>
  </si>
  <si>
    <t>MCA</t>
  </si>
  <si>
    <t>MAIORCA+NAPPA</t>
  </si>
  <si>
    <t>NENE</t>
  </si>
  <si>
    <t>BLACK+BLACK</t>
  </si>
  <si>
    <t>G16780-MET-HOLO</t>
  </si>
  <si>
    <t>G16780</t>
  </si>
  <si>
    <t xml:space="preserve">METAL </t>
  </si>
  <si>
    <t>HOLO</t>
  </si>
  <si>
    <t>HOLOGRAM</t>
  </si>
  <si>
    <t>G16960-XCN-WAWA</t>
  </si>
  <si>
    <t>G16960</t>
  </si>
  <si>
    <t xml:space="preserve">SHOES CAM+NAP </t>
  </si>
  <si>
    <t>WAWA</t>
  </si>
  <si>
    <t>WASABI+WASABI</t>
  </si>
  <si>
    <t>G16990-CAM-CAML</t>
  </si>
  <si>
    <t>G16990</t>
  </si>
  <si>
    <t>CAML</t>
  </si>
  <si>
    <t>CAMEL</t>
  </si>
  <si>
    <t>G17060-NAP-PRAL</t>
  </si>
  <si>
    <t>G17060</t>
  </si>
  <si>
    <t>PRAL</t>
  </si>
  <si>
    <t>PRALINE</t>
  </si>
  <si>
    <t>G17240-GSV-FUNE</t>
  </si>
  <si>
    <t>G17240</t>
  </si>
  <si>
    <t xml:space="preserve">FUME'+BLACK </t>
  </si>
  <si>
    <t>G17520-NAP-PEAH</t>
  </si>
  <si>
    <t>G17520</t>
  </si>
  <si>
    <t>PEAH</t>
  </si>
  <si>
    <t>PEACH</t>
  </si>
  <si>
    <t>G18380-NAP-CUOI</t>
  </si>
  <si>
    <t>G18380</t>
  </si>
  <si>
    <t>CUOI</t>
  </si>
  <si>
    <t>CUOIO</t>
  </si>
  <si>
    <t>G18380-NAP-NERO</t>
  </si>
  <si>
    <t>G18380-NAP-RURO</t>
  </si>
  <si>
    <t>RURO</t>
  </si>
  <si>
    <t>RUBYROSE</t>
  </si>
  <si>
    <t>G19060-NAP-MALE</t>
  </si>
  <si>
    <t>G19060</t>
  </si>
  <si>
    <t>MALE</t>
  </si>
  <si>
    <t>MALE'</t>
  </si>
  <si>
    <t>G19130-NAP-BIAN</t>
  </si>
  <si>
    <t>G19130</t>
  </si>
  <si>
    <t>BIAN</t>
  </si>
  <si>
    <t>WHITE</t>
  </si>
  <si>
    <t>PUMP</t>
  </si>
  <si>
    <t>G20140-CZX-TZPT</t>
  </si>
  <si>
    <t>G20140</t>
  </si>
  <si>
    <t>CZX</t>
  </si>
  <si>
    <t>CAMOSCIO ZEBRA PRINT+PLEX</t>
  </si>
  <si>
    <t>TZPT</t>
  </si>
  <si>
    <t>TEXAS ZEBRA PRINT+TRASP</t>
  </si>
  <si>
    <t>G21309-VIT-NERO</t>
  </si>
  <si>
    <t>G21309</t>
  </si>
  <si>
    <t>VIT</t>
  </si>
  <si>
    <t>VITELLO</t>
  </si>
  <si>
    <t>Not For Color</t>
  </si>
  <si>
    <t>G24580-MET-INDI</t>
  </si>
  <si>
    <t>G24580</t>
  </si>
  <si>
    <t>INDI</t>
  </si>
  <si>
    <t>INDIGO</t>
  </si>
  <si>
    <t>MOCASSIN</t>
  </si>
  <si>
    <t>G25212-VGI-BIAN</t>
  </si>
  <si>
    <t>G25212</t>
  </si>
  <si>
    <t>VGI</t>
  </si>
  <si>
    <t>VITELLO GLOVE</t>
  </si>
  <si>
    <t>SHOES</t>
  </si>
  <si>
    <t>G25215-SRA-MOUS</t>
  </si>
  <si>
    <t>G25215</t>
  </si>
  <si>
    <t>SRA</t>
  </si>
  <si>
    <t>SMART</t>
  </si>
  <si>
    <t>MOUS</t>
  </si>
  <si>
    <t>MOUSSE</t>
  </si>
  <si>
    <t>G31522-CAM-SARC</t>
  </si>
  <si>
    <t>G31522</t>
  </si>
  <si>
    <t xml:space="preserve">CAMOSCIO </t>
  </si>
  <si>
    <t>SARC</t>
  </si>
  <si>
    <t>SAHARA+ROYALE+CRIMSON</t>
  </si>
  <si>
    <t>G31548-PLC-FUNE</t>
  </si>
  <si>
    <t>G31548</t>
  </si>
  <si>
    <t>PLC</t>
  </si>
  <si>
    <t>PLEXI+CAMOSCIO</t>
  </si>
  <si>
    <t>G31714-NPS-MEKO</t>
  </si>
  <si>
    <t>G31714</t>
  </si>
  <si>
    <t>NPS</t>
  </si>
  <si>
    <t xml:space="preserve">NAPPA SILK </t>
  </si>
  <si>
    <t>MEKO</t>
  </si>
  <si>
    <t>MEKONG</t>
  </si>
  <si>
    <t>G32114-MET-ARGE</t>
  </si>
  <si>
    <t>G32114</t>
  </si>
  <si>
    <t>G32145-NAP-BIAN</t>
  </si>
  <si>
    <t>G32145</t>
  </si>
  <si>
    <t>G32161-XCN-BIBI</t>
  </si>
  <si>
    <t>G32161</t>
  </si>
  <si>
    <t>G32174-MET-BLOO</t>
  </si>
  <si>
    <t>G32174</t>
  </si>
  <si>
    <t>BLOO</t>
  </si>
  <si>
    <t>BLOOM</t>
  </si>
  <si>
    <t>G32174-MET-KIWI</t>
  </si>
  <si>
    <t>KIWI</t>
  </si>
  <si>
    <t>G32187-GNK-KWKW</t>
  </si>
  <si>
    <t>G32187</t>
  </si>
  <si>
    <t>GNK</t>
  </si>
  <si>
    <t>GLASS+NAPPA SILK</t>
  </si>
  <si>
    <t>KWKW</t>
  </si>
  <si>
    <t>KIWI+KIWI</t>
  </si>
  <si>
    <t>G32242-NAP-PEAH</t>
  </si>
  <si>
    <t>G32242</t>
  </si>
  <si>
    <t>G32243-GME-TSIM</t>
  </si>
  <si>
    <t>G32243</t>
  </si>
  <si>
    <t>GME</t>
  </si>
  <si>
    <t>GLASS+METAL</t>
  </si>
  <si>
    <t>TSIM</t>
  </si>
  <si>
    <t xml:space="preserve">TRASP+SILVER+MULTICOLOR </t>
  </si>
  <si>
    <t>G32309-NAP-NERO</t>
  </si>
  <si>
    <t>G32309</t>
  </si>
  <si>
    <t>G32324-NAP-WASA</t>
  </si>
  <si>
    <t>G32324</t>
  </si>
  <si>
    <t>WASA</t>
  </si>
  <si>
    <t>WASABI</t>
  </si>
  <si>
    <t>G32369-RAS-FREE</t>
  </si>
  <si>
    <t>G32369</t>
  </si>
  <si>
    <t>FREE</t>
  </si>
  <si>
    <t>FREESIA</t>
  </si>
  <si>
    <t>G40319-PLM-TRAR</t>
  </si>
  <si>
    <t>G40319</t>
  </si>
  <si>
    <t>PLM</t>
  </si>
  <si>
    <t>PLEXI+METAL</t>
  </si>
  <si>
    <t>TRAR</t>
  </si>
  <si>
    <t>TRASP+SILVER</t>
  </si>
  <si>
    <t>G40321-PLM-TRAR</t>
  </si>
  <si>
    <t>G40321</t>
  </si>
  <si>
    <t>PLATFORM SHOES</t>
  </si>
  <si>
    <t>G40389-CAM-SINN</t>
  </si>
  <si>
    <t>G40389</t>
  </si>
  <si>
    <t>SINN</t>
  </si>
  <si>
    <t>SIENNA</t>
  </si>
  <si>
    <t>G40389-VEL-PURP</t>
  </si>
  <si>
    <t>VEL</t>
  </si>
  <si>
    <t>VELLUTO</t>
  </si>
  <si>
    <t>PURP</t>
  </si>
  <si>
    <t xml:space="preserve">PURPLE </t>
  </si>
  <si>
    <t>G40391-VER-PEAH</t>
  </si>
  <si>
    <t>G40391</t>
  </si>
  <si>
    <t xml:space="preserve">VERNICE </t>
  </si>
  <si>
    <t>BOOTS</t>
  </si>
  <si>
    <t>G50616-LYG-NETR</t>
  </si>
  <si>
    <t>G50616</t>
  </si>
  <si>
    <t>LYG</t>
  </si>
  <si>
    <t>LYCRA+GLASS</t>
  </si>
  <si>
    <t>NETR</t>
  </si>
  <si>
    <t>BLACK+TRASP</t>
  </si>
  <si>
    <t>G50617-LPG-LEPT</t>
  </si>
  <si>
    <t>G50617</t>
  </si>
  <si>
    <t>LPG</t>
  </si>
  <si>
    <t>LYCRA</t>
  </si>
  <si>
    <t>LEPT</t>
  </si>
  <si>
    <t>LEOPARD PRINT+GLASSLEOPARD</t>
  </si>
  <si>
    <t>G50617-LYG-NETR</t>
  </si>
  <si>
    <t>ANKLE BOOTS</t>
  </si>
  <si>
    <t>G50621-LYG-CUTR</t>
  </si>
  <si>
    <t>G50621</t>
  </si>
  <si>
    <t>CUTR</t>
  </si>
  <si>
    <t>CUOIO+TRASP</t>
  </si>
  <si>
    <t>G50622-LYG-NETR</t>
  </si>
  <si>
    <t>G50622</t>
  </si>
  <si>
    <t>G50623-LYG-NETR</t>
  </si>
  <si>
    <t>G50623</t>
  </si>
  <si>
    <t>G50632-NAP-NERO</t>
  </si>
  <si>
    <t>G50632</t>
  </si>
  <si>
    <t>SHOES NAPPA</t>
  </si>
  <si>
    <t>G50699-VIG-NENE</t>
  </si>
  <si>
    <t>G50699</t>
  </si>
  <si>
    <t>VIG</t>
  </si>
  <si>
    <t>SHOES VITELLO+GIGLIO</t>
  </si>
  <si>
    <t xml:space="preserve"> BLACK+BLACK</t>
  </si>
  <si>
    <t>G50896-RAS-MIRT</t>
  </si>
  <si>
    <t>G50896</t>
  </si>
  <si>
    <t>MIRT</t>
  </si>
  <si>
    <t>MIRTH</t>
  </si>
  <si>
    <t>G61531-NAP-PEAH</t>
  </si>
  <si>
    <t>G61531</t>
  </si>
  <si>
    <t>G61676-NAP-CMEL</t>
  </si>
  <si>
    <t>G61676</t>
  </si>
  <si>
    <t>CMEL</t>
  </si>
  <si>
    <t xml:space="preserve"> CAMELLIA</t>
  </si>
  <si>
    <t>G61715-MET-ARGE</t>
  </si>
  <si>
    <t>G61715</t>
  </si>
  <si>
    <t>G61791-RAS-NERO</t>
  </si>
  <si>
    <t>G61791</t>
  </si>
  <si>
    <t>G80395-C45-INDI</t>
  </si>
  <si>
    <t>G80395</t>
  </si>
  <si>
    <t>C45</t>
  </si>
  <si>
    <t>G80626-NPS-ARGE</t>
  </si>
  <si>
    <t>G80626</t>
  </si>
  <si>
    <t>G91370-RAS-MIMO</t>
  </si>
  <si>
    <t>G91370</t>
  </si>
  <si>
    <t xml:space="preserve">SHOES RASO </t>
  </si>
  <si>
    <t>MIMO</t>
  </si>
  <si>
    <t>MIMOSA</t>
  </si>
  <si>
    <t>G95384-MET-HOLO</t>
  </si>
  <si>
    <t>G95384</t>
  </si>
  <si>
    <t>SLINGBACK</t>
  </si>
  <si>
    <t>G95399-NPS-PRAL</t>
  </si>
  <si>
    <t>G95399</t>
  </si>
  <si>
    <t>G95428-CMD-ALLP</t>
  </si>
  <si>
    <t>G95428</t>
  </si>
  <si>
    <t>CMD</t>
  </si>
  <si>
    <t>ALLP</t>
  </si>
  <si>
    <t>LEOPARD PRINT ALMOND LEOPARD PRINT</t>
  </si>
  <si>
    <t>S25223-SUE-NAMI</t>
  </si>
  <si>
    <t>S25223</t>
  </si>
  <si>
    <t>SUE</t>
  </si>
  <si>
    <t xml:space="preserve">SHOES SUEDE </t>
  </si>
  <si>
    <t>NAMI</t>
  </si>
  <si>
    <t>NAMIB</t>
  </si>
  <si>
    <t>G16120-XCN-BLBC</t>
  </si>
  <si>
    <t>G16120</t>
  </si>
  <si>
    <t xml:space="preserve">CAM+NAP </t>
  </si>
  <si>
    <t>BLBC</t>
  </si>
  <si>
    <t>BLACK+BLACK+CRYSTAL</t>
  </si>
  <si>
    <t>G16370-BUN-ARNE</t>
  </si>
  <si>
    <t>G16370</t>
  </si>
  <si>
    <t>BUN</t>
  </si>
  <si>
    <t>BURMA+NAPPA</t>
  </si>
  <si>
    <t>ARNE</t>
  </si>
  <si>
    <t>SILVER+BLACK</t>
  </si>
  <si>
    <t>G40306-PLC-TRNE</t>
  </si>
  <si>
    <t>G40306</t>
  </si>
  <si>
    <t>TRNE</t>
  </si>
  <si>
    <t>TRASP+BLACK</t>
  </si>
  <si>
    <t>G91370-RAS-GREE</t>
  </si>
  <si>
    <t>GREE</t>
  </si>
  <si>
    <t>GREEN</t>
  </si>
  <si>
    <t>G40329-NAP-NERO</t>
  </si>
  <si>
    <t>G40329</t>
  </si>
  <si>
    <t>15RIC</t>
  </si>
  <si>
    <t>GIANVITO ROSSI</t>
  </si>
  <si>
    <t>WOMEN</t>
  </si>
  <si>
    <t>G40306.15RIC.PYOTPEP</t>
  </si>
  <si>
    <t>PYO</t>
  </si>
  <si>
    <t>TPEP</t>
  </si>
  <si>
    <t>RASP+PEACH+PEACH</t>
  </si>
  <si>
    <t>G95396-PCG-TRKI</t>
  </si>
  <si>
    <t>G95396</t>
  </si>
  <si>
    <t>PCG</t>
  </si>
  <si>
    <t>TRKI</t>
  </si>
  <si>
    <t>TRASP+KIWI</t>
  </si>
  <si>
    <t>G17840-GUK-TRSS</t>
  </si>
  <si>
    <t>G17840</t>
  </si>
  <si>
    <t>GUK</t>
  </si>
  <si>
    <t>TRSS</t>
  </si>
  <si>
    <t>SILK TRASP+SILVER+SILVER</t>
  </si>
  <si>
    <t>G22126-VGL-NUTR</t>
  </si>
  <si>
    <t>G22126</t>
  </si>
  <si>
    <t>VGL</t>
  </si>
  <si>
    <t>NUTR</t>
  </si>
  <si>
    <t>NUDE+TRASP</t>
  </si>
  <si>
    <t>55RIC</t>
  </si>
  <si>
    <t>G32187-GNK-TRME</t>
  </si>
  <si>
    <t>TRME</t>
  </si>
  <si>
    <t>SILK TRASP+MEKONG</t>
  </si>
  <si>
    <t>95CRO</t>
  </si>
  <si>
    <t>G32197-GNP-TRPH</t>
  </si>
  <si>
    <t>G32197</t>
  </si>
  <si>
    <t>GNP</t>
  </si>
  <si>
    <t>TRPH</t>
  </si>
  <si>
    <t>TRASP+PEACH</t>
  </si>
  <si>
    <t>85RIC</t>
  </si>
  <si>
    <t>G21481-VGL-RRTR</t>
  </si>
  <si>
    <t>G21481</t>
  </si>
  <si>
    <t>RRTR</t>
  </si>
  <si>
    <t>RUBY ROSE+TRASP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</si>
</sst>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;#\-"/>
    <numFmt numFmtId="166" formatCode="_-* #,##0.00\ [$€-410]_-;\-* #,##0.00\ [$€-410]_-;_-* &quot;-&quot;??\ [$€-410]_-;_-@_-"/>
    <numFmt numFmtId="167" formatCode="_([$€-2]\ * #,##0.00_);_([$€-2]\ * \(#,##0.00\);_([$€-2]\ * &quot;-&quot;??_);_(@_)"/>
    <numFmt numFmtId="168" formatCode="_-[$£-809]* #,##0.00_-;\-[$£-809]* #,##0.00_-;_-[$£-809]* &quot;-&quot;??_-;_-@_-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166" fontId="4" fillId="3" borderId="0" xfId="1" applyNumberFormat="1" applyFont="1" applyFill="1" applyBorder="1" applyAlignment="1">
      <alignment horizontal="center" vertical="center" wrapText="1"/>
    </xf>
    <xf numFmtId="164" fontId="5" fillId="3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7" fontId="5" fillId="3" borderId="0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8" fontId="5" fillId="3" borderId="0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168" fontId="5" fillId="5" borderId="1" xfId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e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png"/><Relationship Id="rId78" Type="http://schemas.openxmlformats.org/officeDocument/2006/relationships/image" Target="../media/image7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14</xdr:row>
      <xdr:rowOff>0</xdr:rowOff>
    </xdr:from>
    <xdr:to>
      <xdr:col>0</xdr:col>
      <xdr:colOff>533400</xdr:colOff>
      <xdr:row>14</xdr:row>
      <xdr:rowOff>0</xdr:rowOff>
    </xdr:to>
    <xdr:pic>
      <xdr:nvPicPr>
        <xdr:cNvPr id="247" name="1561/1_OFS.jpg">
          <a:extLst>
            <a:ext uri="{FF2B5EF4-FFF2-40B4-BE49-F238E27FC236}">
              <a16:creationId xmlns:a16="http://schemas.microsoft.com/office/drawing/2014/main" id="{6A5F6248-E034-2241-9800-B7866D3F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5366512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14</xdr:row>
      <xdr:rowOff>0</xdr:rowOff>
    </xdr:from>
    <xdr:to>
      <xdr:col>0</xdr:col>
      <xdr:colOff>203200</xdr:colOff>
      <xdr:row>14</xdr:row>
      <xdr:rowOff>0</xdr:rowOff>
    </xdr:to>
    <xdr:pic>
      <xdr:nvPicPr>
        <xdr:cNvPr id="248" name="1571/1_OFS.jpg">
          <a:extLst>
            <a:ext uri="{FF2B5EF4-FFF2-40B4-BE49-F238E27FC236}">
              <a16:creationId xmlns:a16="http://schemas.microsoft.com/office/drawing/2014/main" id="{70492283-4E70-5D47-B30A-6074D26C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200" y="5397119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14</xdr:row>
      <xdr:rowOff>0</xdr:rowOff>
    </xdr:from>
    <xdr:to>
      <xdr:col>0</xdr:col>
      <xdr:colOff>558800</xdr:colOff>
      <xdr:row>14</xdr:row>
      <xdr:rowOff>0</xdr:rowOff>
    </xdr:to>
    <xdr:pic>
      <xdr:nvPicPr>
        <xdr:cNvPr id="249" name="1581/1_NFC.jpg">
          <a:extLst>
            <a:ext uri="{FF2B5EF4-FFF2-40B4-BE49-F238E27FC236}">
              <a16:creationId xmlns:a16="http://schemas.microsoft.com/office/drawing/2014/main" id="{9C5DBC92-ECE7-B24E-9B4D-65488FB8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8800" y="541959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14</xdr:row>
      <xdr:rowOff>857250</xdr:rowOff>
    </xdr:from>
    <xdr:to>
      <xdr:col>0</xdr:col>
      <xdr:colOff>2114550</xdr:colOff>
      <xdr:row>14</xdr:row>
      <xdr:rowOff>1857375</xdr:rowOff>
    </xdr:to>
    <xdr:pic>
      <xdr:nvPicPr>
        <xdr:cNvPr id="262" name="251/1.jpg">
          <a:extLst>
            <a:ext uri="{FF2B5EF4-FFF2-40B4-BE49-F238E27FC236}">
              <a16:creationId xmlns:a16="http://schemas.microsoft.com/office/drawing/2014/main" id="{02B3993E-0BB5-7F4B-B149-F396CCBF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9075" y="5619750"/>
          <a:ext cx="1895475" cy="10001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15</xdr:row>
      <xdr:rowOff>933450</xdr:rowOff>
    </xdr:from>
    <xdr:to>
      <xdr:col>0</xdr:col>
      <xdr:colOff>2114550</xdr:colOff>
      <xdr:row>15</xdr:row>
      <xdr:rowOff>1790700</xdr:rowOff>
    </xdr:to>
    <xdr:pic>
      <xdr:nvPicPr>
        <xdr:cNvPr id="263" name="261/1.jpg">
          <a:extLst>
            <a:ext uri="{FF2B5EF4-FFF2-40B4-BE49-F238E27FC236}">
              <a16:creationId xmlns:a16="http://schemas.microsoft.com/office/drawing/2014/main" id="{8108503A-A460-D247-8C44-FB18F04AB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9550" y="8426450"/>
          <a:ext cx="1905000" cy="8572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16</xdr:row>
      <xdr:rowOff>742950</xdr:rowOff>
    </xdr:from>
    <xdr:to>
      <xdr:col>0</xdr:col>
      <xdr:colOff>2114550</xdr:colOff>
      <xdr:row>16</xdr:row>
      <xdr:rowOff>1971675</xdr:rowOff>
    </xdr:to>
    <xdr:pic>
      <xdr:nvPicPr>
        <xdr:cNvPr id="264" name="271/1.jpg">
          <a:extLst>
            <a:ext uri="{FF2B5EF4-FFF2-40B4-BE49-F238E27FC236}">
              <a16:creationId xmlns:a16="http://schemas.microsoft.com/office/drawing/2014/main" id="{FDEAB068-94F9-A445-B29D-15A682D9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9075" y="10966450"/>
          <a:ext cx="1895475" cy="12287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17</xdr:row>
      <xdr:rowOff>714375</xdr:rowOff>
    </xdr:from>
    <xdr:to>
      <xdr:col>0</xdr:col>
      <xdr:colOff>2114550</xdr:colOff>
      <xdr:row>17</xdr:row>
      <xdr:rowOff>2000250</xdr:rowOff>
    </xdr:to>
    <xdr:pic>
      <xdr:nvPicPr>
        <xdr:cNvPr id="265" name="281/1.jpg">
          <a:extLst>
            <a:ext uri="{FF2B5EF4-FFF2-40B4-BE49-F238E27FC236}">
              <a16:creationId xmlns:a16="http://schemas.microsoft.com/office/drawing/2014/main" id="{AC3657DC-F6B8-C248-A6F1-89F469401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9550" y="13668375"/>
          <a:ext cx="1905000" cy="12858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18</xdr:row>
      <xdr:rowOff>504825</xdr:rowOff>
    </xdr:from>
    <xdr:to>
      <xdr:col>0</xdr:col>
      <xdr:colOff>2114550</xdr:colOff>
      <xdr:row>18</xdr:row>
      <xdr:rowOff>2209800</xdr:rowOff>
    </xdr:to>
    <xdr:pic>
      <xdr:nvPicPr>
        <xdr:cNvPr id="266" name="291/1.jpg">
          <a:extLst>
            <a:ext uri="{FF2B5EF4-FFF2-40B4-BE49-F238E27FC236}">
              <a16:creationId xmlns:a16="http://schemas.microsoft.com/office/drawing/2014/main" id="{821AD7E1-C3EC-BA43-923C-348398E6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9550" y="16189325"/>
          <a:ext cx="1905000" cy="17049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</xdr:row>
      <xdr:rowOff>600075</xdr:rowOff>
    </xdr:from>
    <xdr:to>
      <xdr:col>0</xdr:col>
      <xdr:colOff>2114550</xdr:colOff>
      <xdr:row>19</xdr:row>
      <xdr:rowOff>2124075</xdr:rowOff>
    </xdr:to>
    <xdr:pic>
      <xdr:nvPicPr>
        <xdr:cNvPr id="267" name="301/1.jpg">
          <a:extLst>
            <a:ext uri="{FF2B5EF4-FFF2-40B4-BE49-F238E27FC236}">
              <a16:creationId xmlns:a16="http://schemas.microsoft.com/office/drawing/2014/main" id="{B344D098-09B1-DE4C-ACC0-CDE0FF7F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9550" y="19015075"/>
          <a:ext cx="1905000" cy="15240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20</xdr:row>
      <xdr:rowOff>876300</xdr:rowOff>
    </xdr:from>
    <xdr:to>
      <xdr:col>0</xdr:col>
      <xdr:colOff>2114550</xdr:colOff>
      <xdr:row>20</xdr:row>
      <xdr:rowOff>1838325</xdr:rowOff>
    </xdr:to>
    <xdr:pic>
      <xdr:nvPicPr>
        <xdr:cNvPr id="268" name="311/1.jpg">
          <a:extLst>
            <a:ext uri="{FF2B5EF4-FFF2-40B4-BE49-F238E27FC236}">
              <a16:creationId xmlns:a16="http://schemas.microsoft.com/office/drawing/2014/main" id="{F0E1ED80-AAC2-1145-97FC-C467901D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9075" y="22021800"/>
          <a:ext cx="1895475" cy="96202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21</xdr:row>
      <xdr:rowOff>142875</xdr:rowOff>
    </xdr:from>
    <xdr:to>
      <xdr:col>0</xdr:col>
      <xdr:colOff>1527816</xdr:colOff>
      <xdr:row>21</xdr:row>
      <xdr:rowOff>1919432</xdr:rowOff>
    </xdr:to>
    <xdr:pic>
      <xdr:nvPicPr>
        <xdr:cNvPr id="269" name="321/1.jpg">
          <a:extLst>
            <a:ext uri="{FF2B5EF4-FFF2-40B4-BE49-F238E27FC236}">
              <a16:creationId xmlns:a16="http://schemas.microsoft.com/office/drawing/2014/main" id="{068D7E1E-E0EC-1D4E-B913-A60E3D7C3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1112307"/>
          <a:ext cx="1165866" cy="177655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22</xdr:row>
      <xdr:rowOff>885825</xdr:rowOff>
    </xdr:from>
    <xdr:to>
      <xdr:col>0</xdr:col>
      <xdr:colOff>2124075</xdr:colOff>
      <xdr:row>22</xdr:row>
      <xdr:rowOff>1838325</xdr:rowOff>
    </xdr:to>
    <xdr:pic>
      <xdr:nvPicPr>
        <xdr:cNvPr id="270" name="331/1.jpg">
          <a:extLst>
            <a:ext uri="{FF2B5EF4-FFF2-40B4-BE49-F238E27FC236}">
              <a16:creationId xmlns:a16="http://schemas.microsoft.com/office/drawing/2014/main" id="{72371474-79D4-F74F-B558-923AA3B7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09550" y="27492325"/>
          <a:ext cx="1914525" cy="9525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23</xdr:row>
      <xdr:rowOff>666750</xdr:rowOff>
    </xdr:from>
    <xdr:to>
      <xdr:col>0</xdr:col>
      <xdr:colOff>2124075</xdr:colOff>
      <xdr:row>23</xdr:row>
      <xdr:rowOff>2057400</xdr:rowOff>
    </xdr:to>
    <xdr:pic>
      <xdr:nvPicPr>
        <xdr:cNvPr id="271" name="341/1.jpg">
          <a:extLst>
            <a:ext uri="{FF2B5EF4-FFF2-40B4-BE49-F238E27FC236}">
              <a16:creationId xmlns:a16="http://schemas.microsoft.com/office/drawing/2014/main" id="{56A89D98-3801-0748-AC61-FB76FBB9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09550" y="30003750"/>
          <a:ext cx="1914525" cy="13906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24</xdr:row>
      <xdr:rowOff>847725</xdr:rowOff>
    </xdr:from>
    <xdr:to>
      <xdr:col>0</xdr:col>
      <xdr:colOff>2114550</xdr:colOff>
      <xdr:row>24</xdr:row>
      <xdr:rowOff>1866900</xdr:rowOff>
    </xdr:to>
    <xdr:pic>
      <xdr:nvPicPr>
        <xdr:cNvPr id="272" name="351/1.jpg">
          <a:extLst>
            <a:ext uri="{FF2B5EF4-FFF2-40B4-BE49-F238E27FC236}">
              <a16:creationId xmlns:a16="http://schemas.microsoft.com/office/drawing/2014/main" id="{21F7F453-0EF0-364E-9324-76DDA97C8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9550" y="32915225"/>
          <a:ext cx="1905000" cy="10191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</xdr:row>
      <xdr:rowOff>981075</xdr:rowOff>
    </xdr:from>
    <xdr:to>
      <xdr:col>0</xdr:col>
      <xdr:colOff>2124075</xdr:colOff>
      <xdr:row>25</xdr:row>
      <xdr:rowOff>1733550</xdr:rowOff>
    </xdr:to>
    <xdr:pic>
      <xdr:nvPicPr>
        <xdr:cNvPr id="273" name="361/1.jpg">
          <a:extLst>
            <a:ext uri="{FF2B5EF4-FFF2-40B4-BE49-F238E27FC236}">
              <a16:creationId xmlns:a16="http://schemas.microsoft.com/office/drawing/2014/main" id="{736E708C-42D0-2A43-B368-90D992066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09550" y="35779075"/>
          <a:ext cx="1914525" cy="7524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</xdr:row>
      <xdr:rowOff>609600</xdr:rowOff>
    </xdr:from>
    <xdr:to>
      <xdr:col>0</xdr:col>
      <xdr:colOff>2114550</xdr:colOff>
      <xdr:row>26</xdr:row>
      <xdr:rowOff>2105025</xdr:rowOff>
    </xdr:to>
    <xdr:pic>
      <xdr:nvPicPr>
        <xdr:cNvPr id="274" name="371/1.jpg">
          <a:extLst>
            <a:ext uri="{FF2B5EF4-FFF2-40B4-BE49-F238E27FC236}">
              <a16:creationId xmlns:a16="http://schemas.microsoft.com/office/drawing/2014/main" id="{F9FBB571-B4F6-2341-B9CF-4C982E6C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09550" y="38138100"/>
          <a:ext cx="1905000" cy="14954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27</xdr:row>
      <xdr:rowOff>847725</xdr:rowOff>
    </xdr:from>
    <xdr:to>
      <xdr:col>0</xdr:col>
      <xdr:colOff>2114550</xdr:colOff>
      <xdr:row>27</xdr:row>
      <xdr:rowOff>1866900</xdr:rowOff>
    </xdr:to>
    <xdr:pic>
      <xdr:nvPicPr>
        <xdr:cNvPr id="275" name="381/1.jpg">
          <a:extLst>
            <a:ext uri="{FF2B5EF4-FFF2-40B4-BE49-F238E27FC236}">
              <a16:creationId xmlns:a16="http://schemas.microsoft.com/office/drawing/2014/main" id="{C721182B-83E7-7840-920B-876BFAEF5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9550" y="41106725"/>
          <a:ext cx="1905000" cy="10191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28</xdr:row>
      <xdr:rowOff>771525</xdr:rowOff>
    </xdr:from>
    <xdr:to>
      <xdr:col>0</xdr:col>
      <xdr:colOff>2114550</xdr:colOff>
      <xdr:row>28</xdr:row>
      <xdr:rowOff>1952625</xdr:rowOff>
    </xdr:to>
    <xdr:pic>
      <xdr:nvPicPr>
        <xdr:cNvPr id="276" name="391/1.jpg">
          <a:extLst>
            <a:ext uri="{FF2B5EF4-FFF2-40B4-BE49-F238E27FC236}">
              <a16:creationId xmlns:a16="http://schemas.microsoft.com/office/drawing/2014/main" id="{62F92C7A-65E1-2943-A9C9-B98DD995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09550" y="43761025"/>
          <a:ext cx="1905000" cy="11811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29</xdr:row>
      <xdr:rowOff>581025</xdr:rowOff>
    </xdr:from>
    <xdr:to>
      <xdr:col>0</xdr:col>
      <xdr:colOff>2114550</xdr:colOff>
      <xdr:row>29</xdr:row>
      <xdr:rowOff>2133600</xdr:rowOff>
    </xdr:to>
    <xdr:pic>
      <xdr:nvPicPr>
        <xdr:cNvPr id="277" name="401/1.jpg">
          <a:extLst>
            <a:ext uri="{FF2B5EF4-FFF2-40B4-BE49-F238E27FC236}">
              <a16:creationId xmlns:a16="http://schemas.microsoft.com/office/drawing/2014/main" id="{75D24886-3E90-2F47-BC1F-5E8BE40F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19075" y="46301025"/>
          <a:ext cx="1895475" cy="15525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30</xdr:row>
      <xdr:rowOff>952500</xdr:rowOff>
    </xdr:from>
    <xdr:to>
      <xdr:col>0</xdr:col>
      <xdr:colOff>2114550</xdr:colOff>
      <xdr:row>30</xdr:row>
      <xdr:rowOff>1762125</xdr:rowOff>
    </xdr:to>
    <xdr:pic>
      <xdr:nvPicPr>
        <xdr:cNvPr id="278" name="411/1.jpg">
          <a:extLst>
            <a:ext uri="{FF2B5EF4-FFF2-40B4-BE49-F238E27FC236}">
              <a16:creationId xmlns:a16="http://schemas.microsoft.com/office/drawing/2014/main" id="{77F03142-7B46-6447-A6DE-E8F7B01AD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19075" y="49403000"/>
          <a:ext cx="1895475" cy="8096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31</xdr:row>
      <xdr:rowOff>857250</xdr:rowOff>
    </xdr:from>
    <xdr:to>
      <xdr:col>0</xdr:col>
      <xdr:colOff>2124075</xdr:colOff>
      <xdr:row>31</xdr:row>
      <xdr:rowOff>1866900</xdr:rowOff>
    </xdr:to>
    <xdr:pic>
      <xdr:nvPicPr>
        <xdr:cNvPr id="279" name="421/1.jpg">
          <a:extLst>
            <a:ext uri="{FF2B5EF4-FFF2-40B4-BE49-F238E27FC236}">
              <a16:creationId xmlns:a16="http://schemas.microsoft.com/office/drawing/2014/main" id="{C5BB0CAA-026E-0E45-AC70-9136218E7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9550" y="52038250"/>
          <a:ext cx="1914525" cy="10096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32</xdr:row>
      <xdr:rowOff>742950</xdr:rowOff>
    </xdr:from>
    <xdr:to>
      <xdr:col>0</xdr:col>
      <xdr:colOff>2114550</xdr:colOff>
      <xdr:row>32</xdr:row>
      <xdr:rowOff>1971675</xdr:rowOff>
    </xdr:to>
    <xdr:pic>
      <xdr:nvPicPr>
        <xdr:cNvPr id="280" name="431/1.jpg">
          <a:extLst>
            <a:ext uri="{FF2B5EF4-FFF2-40B4-BE49-F238E27FC236}">
              <a16:creationId xmlns:a16="http://schemas.microsoft.com/office/drawing/2014/main" id="{03AEE94A-6EAC-BB47-B421-5C4011D4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09550" y="54654450"/>
          <a:ext cx="1905000" cy="122872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33</xdr:row>
      <xdr:rowOff>952500</xdr:rowOff>
    </xdr:from>
    <xdr:to>
      <xdr:col>0</xdr:col>
      <xdr:colOff>2114550</xdr:colOff>
      <xdr:row>33</xdr:row>
      <xdr:rowOff>1771650</xdr:rowOff>
    </xdr:to>
    <xdr:pic>
      <xdr:nvPicPr>
        <xdr:cNvPr id="281" name="441/1.jpg">
          <a:extLst>
            <a:ext uri="{FF2B5EF4-FFF2-40B4-BE49-F238E27FC236}">
              <a16:creationId xmlns:a16="http://schemas.microsoft.com/office/drawing/2014/main" id="{9A0FA700-2FC9-BF48-A75D-B0A1E495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19075" y="57594500"/>
          <a:ext cx="1895475" cy="8191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34</xdr:row>
      <xdr:rowOff>714375</xdr:rowOff>
    </xdr:from>
    <xdr:to>
      <xdr:col>0</xdr:col>
      <xdr:colOff>2114550</xdr:colOff>
      <xdr:row>34</xdr:row>
      <xdr:rowOff>2009775</xdr:rowOff>
    </xdr:to>
    <xdr:pic>
      <xdr:nvPicPr>
        <xdr:cNvPr id="282" name="451/1.jpg">
          <a:extLst>
            <a:ext uri="{FF2B5EF4-FFF2-40B4-BE49-F238E27FC236}">
              <a16:creationId xmlns:a16="http://schemas.microsoft.com/office/drawing/2014/main" id="{81481E52-CE94-5B4A-AD14-167920BB4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" y="60086875"/>
          <a:ext cx="1905000" cy="12954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35</xdr:row>
      <xdr:rowOff>581025</xdr:rowOff>
    </xdr:from>
    <xdr:to>
      <xdr:col>0</xdr:col>
      <xdr:colOff>2114550</xdr:colOff>
      <xdr:row>35</xdr:row>
      <xdr:rowOff>2143125</xdr:rowOff>
    </xdr:to>
    <xdr:pic>
      <xdr:nvPicPr>
        <xdr:cNvPr id="283" name="461/1.jpg">
          <a:extLst>
            <a:ext uri="{FF2B5EF4-FFF2-40B4-BE49-F238E27FC236}">
              <a16:creationId xmlns:a16="http://schemas.microsoft.com/office/drawing/2014/main" id="{21460FD0-EDED-134F-A3A3-193B2C1B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09550" y="62684025"/>
          <a:ext cx="1905000" cy="15621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36</xdr:row>
      <xdr:rowOff>685800</xdr:rowOff>
    </xdr:from>
    <xdr:to>
      <xdr:col>0</xdr:col>
      <xdr:colOff>2114550</xdr:colOff>
      <xdr:row>36</xdr:row>
      <xdr:rowOff>2028825</xdr:rowOff>
    </xdr:to>
    <xdr:pic>
      <xdr:nvPicPr>
        <xdr:cNvPr id="284" name="471/1.jpg">
          <a:extLst>
            <a:ext uri="{FF2B5EF4-FFF2-40B4-BE49-F238E27FC236}">
              <a16:creationId xmlns:a16="http://schemas.microsoft.com/office/drawing/2014/main" id="{78251DD7-ED0F-4A48-AD60-974CA47D4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19075" y="65519300"/>
          <a:ext cx="1895475" cy="13430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37</xdr:row>
      <xdr:rowOff>561975</xdr:rowOff>
    </xdr:from>
    <xdr:to>
      <xdr:col>0</xdr:col>
      <xdr:colOff>2114550</xdr:colOff>
      <xdr:row>37</xdr:row>
      <xdr:rowOff>2152650</xdr:rowOff>
    </xdr:to>
    <xdr:pic>
      <xdr:nvPicPr>
        <xdr:cNvPr id="285" name="481/1_NFC.jpg">
          <a:extLst>
            <a:ext uri="{FF2B5EF4-FFF2-40B4-BE49-F238E27FC236}">
              <a16:creationId xmlns:a16="http://schemas.microsoft.com/office/drawing/2014/main" id="{5BE4A8D4-1AA2-5340-9133-3ECB94A2B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09550" y="68125975"/>
          <a:ext cx="1905000" cy="15906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38</xdr:row>
      <xdr:rowOff>552450</xdr:rowOff>
    </xdr:from>
    <xdr:to>
      <xdr:col>0</xdr:col>
      <xdr:colOff>2114550</xdr:colOff>
      <xdr:row>38</xdr:row>
      <xdr:rowOff>2171700</xdr:rowOff>
    </xdr:to>
    <xdr:pic>
      <xdr:nvPicPr>
        <xdr:cNvPr id="286" name="491/1.jpg">
          <a:extLst>
            <a:ext uri="{FF2B5EF4-FFF2-40B4-BE49-F238E27FC236}">
              <a16:creationId xmlns:a16="http://schemas.microsoft.com/office/drawing/2014/main" id="{4ABB25F0-09FA-8049-9345-17BDB052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09550" y="70846950"/>
          <a:ext cx="1905000" cy="16192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</xdr:row>
      <xdr:rowOff>895350</xdr:rowOff>
    </xdr:from>
    <xdr:to>
      <xdr:col>0</xdr:col>
      <xdr:colOff>2114550</xdr:colOff>
      <xdr:row>39</xdr:row>
      <xdr:rowOff>1819275</xdr:rowOff>
    </xdr:to>
    <xdr:pic>
      <xdr:nvPicPr>
        <xdr:cNvPr id="287" name="501/1.jpg">
          <a:extLst>
            <a:ext uri="{FF2B5EF4-FFF2-40B4-BE49-F238E27FC236}">
              <a16:creationId xmlns:a16="http://schemas.microsoft.com/office/drawing/2014/main" id="{8CE70115-282F-D343-9F0F-B98DC125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19075" y="73920350"/>
          <a:ext cx="1895475" cy="92392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40</xdr:row>
      <xdr:rowOff>628650</xdr:rowOff>
    </xdr:from>
    <xdr:to>
      <xdr:col>0</xdr:col>
      <xdr:colOff>2114550</xdr:colOff>
      <xdr:row>40</xdr:row>
      <xdr:rowOff>2085975</xdr:rowOff>
    </xdr:to>
    <xdr:pic>
      <xdr:nvPicPr>
        <xdr:cNvPr id="288" name="511/1.jpg">
          <a:extLst>
            <a:ext uri="{FF2B5EF4-FFF2-40B4-BE49-F238E27FC236}">
              <a16:creationId xmlns:a16="http://schemas.microsoft.com/office/drawing/2014/main" id="{BCFB1D20-CCBB-7347-A320-EFEC9E51C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19075" y="76384150"/>
          <a:ext cx="1895475" cy="14573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41</xdr:row>
      <xdr:rowOff>676275</xdr:rowOff>
    </xdr:from>
    <xdr:to>
      <xdr:col>0</xdr:col>
      <xdr:colOff>2114550</xdr:colOff>
      <xdr:row>41</xdr:row>
      <xdr:rowOff>2038350</xdr:rowOff>
    </xdr:to>
    <xdr:pic>
      <xdr:nvPicPr>
        <xdr:cNvPr id="289" name="521/1.jpg">
          <a:extLst>
            <a:ext uri="{FF2B5EF4-FFF2-40B4-BE49-F238E27FC236}">
              <a16:creationId xmlns:a16="http://schemas.microsoft.com/office/drawing/2014/main" id="{F173553F-0C44-354B-8BC9-5293F9849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09550" y="79162275"/>
          <a:ext cx="1905000" cy="13620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</xdr:row>
      <xdr:rowOff>438150</xdr:rowOff>
    </xdr:from>
    <xdr:to>
      <xdr:col>0</xdr:col>
      <xdr:colOff>2114550</xdr:colOff>
      <xdr:row>42</xdr:row>
      <xdr:rowOff>2276475</xdr:rowOff>
    </xdr:to>
    <xdr:pic>
      <xdr:nvPicPr>
        <xdr:cNvPr id="290" name="531/1.jpg">
          <a:extLst>
            <a:ext uri="{FF2B5EF4-FFF2-40B4-BE49-F238E27FC236}">
              <a16:creationId xmlns:a16="http://schemas.microsoft.com/office/drawing/2014/main" id="{A8CFD31B-86A7-D64B-A8C0-81E28729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09550" y="81654650"/>
          <a:ext cx="1905000" cy="18383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43</xdr:row>
      <xdr:rowOff>790575</xdr:rowOff>
    </xdr:from>
    <xdr:to>
      <xdr:col>0</xdr:col>
      <xdr:colOff>2114550</xdr:colOff>
      <xdr:row>43</xdr:row>
      <xdr:rowOff>1924050</xdr:rowOff>
    </xdr:to>
    <xdr:pic>
      <xdr:nvPicPr>
        <xdr:cNvPr id="291" name="541/1.jpg">
          <a:extLst>
            <a:ext uri="{FF2B5EF4-FFF2-40B4-BE49-F238E27FC236}">
              <a16:creationId xmlns:a16="http://schemas.microsoft.com/office/drawing/2014/main" id="{A9567031-D05F-8D49-9690-69A4422A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09550" y="847375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44</xdr:row>
      <xdr:rowOff>552450</xdr:rowOff>
    </xdr:from>
    <xdr:to>
      <xdr:col>0</xdr:col>
      <xdr:colOff>1914525</xdr:colOff>
      <xdr:row>44</xdr:row>
      <xdr:rowOff>2171700</xdr:rowOff>
    </xdr:to>
    <xdr:pic>
      <xdr:nvPicPr>
        <xdr:cNvPr id="292" name="551/1.jpg">
          <a:extLst>
            <a:ext uri="{FF2B5EF4-FFF2-40B4-BE49-F238E27FC236}">
              <a16:creationId xmlns:a16="http://schemas.microsoft.com/office/drawing/2014/main" id="{6A05E46F-0CCF-3F44-A541-4A76C502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09575" y="87229950"/>
          <a:ext cx="1504950" cy="16192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</xdr:row>
      <xdr:rowOff>533400</xdr:rowOff>
    </xdr:from>
    <xdr:to>
      <xdr:col>0</xdr:col>
      <xdr:colOff>2114550</xdr:colOff>
      <xdr:row>45</xdr:row>
      <xdr:rowOff>2190750</xdr:rowOff>
    </xdr:to>
    <xdr:pic>
      <xdr:nvPicPr>
        <xdr:cNvPr id="293" name="561/1.jpg">
          <a:extLst>
            <a:ext uri="{FF2B5EF4-FFF2-40B4-BE49-F238E27FC236}">
              <a16:creationId xmlns:a16="http://schemas.microsoft.com/office/drawing/2014/main" id="{8CC0E9CD-60FA-1746-8E54-5B069D2E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09550" y="89941400"/>
          <a:ext cx="1905000" cy="16573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46</xdr:row>
      <xdr:rowOff>504825</xdr:rowOff>
    </xdr:from>
    <xdr:to>
      <xdr:col>0</xdr:col>
      <xdr:colOff>2114550</xdr:colOff>
      <xdr:row>46</xdr:row>
      <xdr:rowOff>2209800</xdr:rowOff>
    </xdr:to>
    <xdr:pic>
      <xdr:nvPicPr>
        <xdr:cNvPr id="294" name="571/1.jpg">
          <a:extLst>
            <a:ext uri="{FF2B5EF4-FFF2-40B4-BE49-F238E27FC236}">
              <a16:creationId xmlns:a16="http://schemas.microsoft.com/office/drawing/2014/main" id="{BB5A33D4-FA9F-FB41-96CE-88B49A48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09550" y="92643325"/>
          <a:ext cx="1905000" cy="17049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47</xdr:row>
      <xdr:rowOff>533400</xdr:rowOff>
    </xdr:from>
    <xdr:to>
      <xdr:col>0</xdr:col>
      <xdr:colOff>2114550</xdr:colOff>
      <xdr:row>47</xdr:row>
      <xdr:rowOff>2190750</xdr:rowOff>
    </xdr:to>
    <xdr:pic>
      <xdr:nvPicPr>
        <xdr:cNvPr id="295" name="581/1.jpg">
          <a:extLst>
            <a:ext uri="{FF2B5EF4-FFF2-40B4-BE49-F238E27FC236}">
              <a16:creationId xmlns:a16="http://schemas.microsoft.com/office/drawing/2014/main" id="{EB06F856-376B-BC4D-8004-DE1DA2C6D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09550" y="95402400"/>
          <a:ext cx="1905000" cy="16573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48</xdr:row>
      <xdr:rowOff>161925</xdr:rowOff>
    </xdr:from>
    <xdr:to>
      <xdr:col>0</xdr:col>
      <xdr:colOff>2114550</xdr:colOff>
      <xdr:row>48</xdr:row>
      <xdr:rowOff>2552700</xdr:rowOff>
    </xdr:to>
    <xdr:pic>
      <xdr:nvPicPr>
        <xdr:cNvPr id="296" name="591/1.jpg">
          <a:extLst>
            <a:ext uri="{FF2B5EF4-FFF2-40B4-BE49-F238E27FC236}">
              <a16:creationId xmlns:a16="http://schemas.microsoft.com/office/drawing/2014/main" id="{5DA64163-B3C5-6844-8F96-6D68DA33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09550" y="97761425"/>
          <a:ext cx="1905000" cy="23907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49</xdr:row>
      <xdr:rowOff>438150</xdr:rowOff>
    </xdr:from>
    <xdr:to>
      <xdr:col>0</xdr:col>
      <xdr:colOff>2114550</xdr:colOff>
      <xdr:row>49</xdr:row>
      <xdr:rowOff>2286000</xdr:rowOff>
    </xdr:to>
    <xdr:pic>
      <xdr:nvPicPr>
        <xdr:cNvPr id="297" name="601/1.jpg">
          <a:extLst>
            <a:ext uri="{FF2B5EF4-FFF2-40B4-BE49-F238E27FC236}">
              <a16:creationId xmlns:a16="http://schemas.microsoft.com/office/drawing/2014/main" id="{3A4B32B1-B63E-AB46-8C4C-F57B0080A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09550" y="100768150"/>
          <a:ext cx="1905000" cy="18478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733425</xdr:rowOff>
    </xdr:from>
    <xdr:to>
      <xdr:col>0</xdr:col>
      <xdr:colOff>2114550</xdr:colOff>
      <xdr:row>50</xdr:row>
      <xdr:rowOff>1981200</xdr:rowOff>
    </xdr:to>
    <xdr:pic>
      <xdr:nvPicPr>
        <xdr:cNvPr id="298" name="611/1.jpg">
          <a:extLst>
            <a:ext uri="{FF2B5EF4-FFF2-40B4-BE49-F238E27FC236}">
              <a16:creationId xmlns:a16="http://schemas.microsoft.com/office/drawing/2014/main" id="{33560AE9-9E1D-BC45-99A9-D386B07A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09550" y="103793925"/>
          <a:ext cx="1905000" cy="12477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51</xdr:row>
      <xdr:rowOff>542925</xdr:rowOff>
    </xdr:from>
    <xdr:to>
      <xdr:col>0</xdr:col>
      <xdr:colOff>2114550</xdr:colOff>
      <xdr:row>51</xdr:row>
      <xdr:rowOff>2171700</xdr:rowOff>
    </xdr:to>
    <xdr:pic>
      <xdr:nvPicPr>
        <xdr:cNvPr id="299" name="621/1.jpg">
          <a:extLst>
            <a:ext uri="{FF2B5EF4-FFF2-40B4-BE49-F238E27FC236}">
              <a16:creationId xmlns:a16="http://schemas.microsoft.com/office/drawing/2014/main" id="{A2D67BE2-679E-BB46-A4D8-BDA08193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09550" y="106333925"/>
          <a:ext cx="1905000" cy="16287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52</xdr:row>
      <xdr:rowOff>819150</xdr:rowOff>
    </xdr:from>
    <xdr:to>
      <xdr:col>0</xdr:col>
      <xdr:colOff>2114550</xdr:colOff>
      <xdr:row>52</xdr:row>
      <xdr:rowOff>1905000</xdr:rowOff>
    </xdr:to>
    <xdr:pic>
      <xdr:nvPicPr>
        <xdr:cNvPr id="300" name="631/1.jpg">
          <a:extLst>
            <a:ext uri="{FF2B5EF4-FFF2-40B4-BE49-F238E27FC236}">
              <a16:creationId xmlns:a16="http://schemas.microsoft.com/office/drawing/2014/main" id="{08607EDA-D823-7042-AD11-3A59D55B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09550" y="109340650"/>
          <a:ext cx="1905000" cy="10858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53</xdr:row>
      <xdr:rowOff>428625</xdr:rowOff>
    </xdr:from>
    <xdr:to>
      <xdr:col>0</xdr:col>
      <xdr:colOff>2114550</xdr:colOff>
      <xdr:row>53</xdr:row>
      <xdr:rowOff>2286000</xdr:rowOff>
    </xdr:to>
    <xdr:pic>
      <xdr:nvPicPr>
        <xdr:cNvPr id="301" name="641/1.jpg">
          <a:extLst>
            <a:ext uri="{FF2B5EF4-FFF2-40B4-BE49-F238E27FC236}">
              <a16:creationId xmlns:a16="http://schemas.microsoft.com/office/drawing/2014/main" id="{9B84B7D3-C15A-A340-9CDF-14399192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209550" y="111680625"/>
          <a:ext cx="1905000" cy="18573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54</xdr:row>
      <xdr:rowOff>533400</xdr:rowOff>
    </xdr:from>
    <xdr:to>
      <xdr:col>0</xdr:col>
      <xdr:colOff>2114550</xdr:colOff>
      <xdr:row>54</xdr:row>
      <xdr:rowOff>2181225</xdr:rowOff>
    </xdr:to>
    <xdr:pic>
      <xdr:nvPicPr>
        <xdr:cNvPr id="302" name="651/1.jpg">
          <a:extLst>
            <a:ext uri="{FF2B5EF4-FFF2-40B4-BE49-F238E27FC236}">
              <a16:creationId xmlns:a16="http://schemas.microsoft.com/office/drawing/2014/main" id="{C0D4B19D-F6EB-EF40-98E1-4D9040BB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09550" y="114515900"/>
          <a:ext cx="1905000" cy="16478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55</xdr:row>
      <xdr:rowOff>523875</xdr:rowOff>
    </xdr:from>
    <xdr:to>
      <xdr:col>0</xdr:col>
      <xdr:colOff>2114550</xdr:colOff>
      <xdr:row>55</xdr:row>
      <xdr:rowOff>2200275</xdr:rowOff>
    </xdr:to>
    <xdr:pic>
      <xdr:nvPicPr>
        <xdr:cNvPr id="303" name="661/1.jpg">
          <a:extLst>
            <a:ext uri="{FF2B5EF4-FFF2-40B4-BE49-F238E27FC236}">
              <a16:creationId xmlns:a16="http://schemas.microsoft.com/office/drawing/2014/main" id="{435EDA6C-CCED-654A-9D4B-82F59874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09550" y="117236875"/>
          <a:ext cx="1905000" cy="16764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56</xdr:row>
      <xdr:rowOff>695325</xdr:rowOff>
    </xdr:from>
    <xdr:to>
      <xdr:col>0</xdr:col>
      <xdr:colOff>2114550</xdr:colOff>
      <xdr:row>56</xdr:row>
      <xdr:rowOff>2028825</xdr:rowOff>
    </xdr:to>
    <xdr:pic>
      <xdr:nvPicPr>
        <xdr:cNvPr id="304" name="671/1.jpg">
          <a:extLst>
            <a:ext uri="{FF2B5EF4-FFF2-40B4-BE49-F238E27FC236}">
              <a16:creationId xmlns:a16="http://schemas.microsoft.com/office/drawing/2014/main" id="{778260E0-E969-E64D-B415-7A51FFD4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09550" y="120138825"/>
          <a:ext cx="1905000" cy="13335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57</xdr:row>
      <xdr:rowOff>390525</xdr:rowOff>
    </xdr:from>
    <xdr:to>
      <xdr:col>0</xdr:col>
      <xdr:colOff>2114550</xdr:colOff>
      <xdr:row>57</xdr:row>
      <xdr:rowOff>2333625</xdr:rowOff>
    </xdr:to>
    <xdr:pic>
      <xdr:nvPicPr>
        <xdr:cNvPr id="305" name="681/1.jpg">
          <a:extLst>
            <a:ext uri="{FF2B5EF4-FFF2-40B4-BE49-F238E27FC236}">
              <a16:creationId xmlns:a16="http://schemas.microsoft.com/office/drawing/2014/main" id="{4915481F-618A-B243-AF5F-734A4680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9550" y="122564525"/>
          <a:ext cx="1905000" cy="19431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58</xdr:row>
      <xdr:rowOff>571500</xdr:rowOff>
    </xdr:from>
    <xdr:to>
      <xdr:col>0</xdr:col>
      <xdr:colOff>2114550</xdr:colOff>
      <xdr:row>58</xdr:row>
      <xdr:rowOff>2152650</xdr:rowOff>
    </xdr:to>
    <xdr:pic>
      <xdr:nvPicPr>
        <xdr:cNvPr id="306" name="691/1_NFC.jpg">
          <a:extLst>
            <a:ext uri="{FF2B5EF4-FFF2-40B4-BE49-F238E27FC236}">
              <a16:creationId xmlns:a16="http://schemas.microsoft.com/office/drawing/2014/main" id="{C977FAF8-4024-744C-91E5-98CB1B28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9550" y="125476000"/>
          <a:ext cx="1905000" cy="15811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59</xdr:row>
      <xdr:rowOff>142875</xdr:rowOff>
    </xdr:from>
    <xdr:to>
      <xdr:col>0</xdr:col>
      <xdr:colOff>2114550</xdr:colOff>
      <xdr:row>59</xdr:row>
      <xdr:rowOff>2581275</xdr:rowOff>
    </xdr:to>
    <xdr:pic>
      <xdr:nvPicPr>
        <xdr:cNvPr id="307" name="701/1.jpg">
          <a:extLst>
            <a:ext uri="{FF2B5EF4-FFF2-40B4-BE49-F238E27FC236}">
              <a16:creationId xmlns:a16="http://schemas.microsoft.com/office/drawing/2014/main" id="{F07D8F7F-8268-684B-ADDE-1783DFBFE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9550" y="127777875"/>
          <a:ext cx="1905000" cy="2438400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60</xdr:row>
      <xdr:rowOff>142875</xdr:rowOff>
    </xdr:from>
    <xdr:to>
      <xdr:col>0</xdr:col>
      <xdr:colOff>1733550</xdr:colOff>
      <xdr:row>60</xdr:row>
      <xdr:rowOff>2581275</xdr:rowOff>
    </xdr:to>
    <xdr:pic>
      <xdr:nvPicPr>
        <xdr:cNvPr id="308" name="711/1.jpg">
          <a:extLst>
            <a:ext uri="{FF2B5EF4-FFF2-40B4-BE49-F238E27FC236}">
              <a16:creationId xmlns:a16="http://schemas.microsoft.com/office/drawing/2014/main" id="{3A3D723E-28EE-684C-AB84-74AE9652B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" y="130508375"/>
          <a:ext cx="1133475" cy="243840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61</xdr:row>
      <xdr:rowOff>142875</xdr:rowOff>
    </xdr:from>
    <xdr:to>
      <xdr:col>0</xdr:col>
      <xdr:colOff>1800225</xdr:colOff>
      <xdr:row>61</xdr:row>
      <xdr:rowOff>2581275</xdr:rowOff>
    </xdr:to>
    <xdr:pic>
      <xdr:nvPicPr>
        <xdr:cNvPr id="309" name="721/1.jpg">
          <a:extLst>
            <a:ext uri="{FF2B5EF4-FFF2-40B4-BE49-F238E27FC236}">
              <a16:creationId xmlns:a16="http://schemas.microsoft.com/office/drawing/2014/main" id="{3C4CD5BB-58B4-014E-8B57-2C0AA8F7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133238875"/>
          <a:ext cx="1276350" cy="24384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62</xdr:row>
      <xdr:rowOff>180975</xdr:rowOff>
    </xdr:from>
    <xdr:to>
      <xdr:col>0</xdr:col>
      <xdr:colOff>2114550</xdr:colOff>
      <xdr:row>62</xdr:row>
      <xdr:rowOff>2533650</xdr:rowOff>
    </xdr:to>
    <xdr:pic>
      <xdr:nvPicPr>
        <xdr:cNvPr id="310" name="731/1_NFC.jpg">
          <a:extLst>
            <a:ext uri="{FF2B5EF4-FFF2-40B4-BE49-F238E27FC236}">
              <a16:creationId xmlns:a16="http://schemas.microsoft.com/office/drawing/2014/main" id="{024B6FFF-2F56-9843-A377-6E84366B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9550" y="136007475"/>
          <a:ext cx="1905000" cy="23526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63</xdr:row>
      <xdr:rowOff>190500</xdr:rowOff>
    </xdr:from>
    <xdr:to>
      <xdr:col>0</xdr:col>
      <xdr:colOff>2114550</xdr:colOff>
      <xdr:row>63</xdr:row>
      <xdr:rowOff>2533650</xdr:rowOff>
    </xdr:to>
    <xdr:pic>
      <xdr:nvPicPr>
        <xdr:cNvPr id="311" name="741/1.jpg">
          <a:extLst>
            <a:ext uri="{FF2B5EF4-FFF2-40B4-BE49-F238E27FC236}">
              <a16:creationId xmlns:a16="http://schemas.microsoft.com/office/drawing/2014/main" id="{C9EC6378-1C22-5F4E-9909-ACEF33C3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9550" y="138747500"/>
          <a:ext cx="1905000" cy="2343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64</xdr:row>
      <xdr:rowOff>142875</xdr:rowOff>
    </xdr:from>
    <xdr:to>
      <xdr:col>0</xdr:col>
      <xdr:colOff>1943100</xdr:colOff>
      <xdr:row>64</xdr:row>
      <xdr:rowOff>2581275</xdr:rowOff>
    </xdr:to>
    <xdr:pic>
      <xdr:nvPicPr>
        <xdr:cNvPr id="312" name="751/1.jpg">
          <a:extLst>
            <a:ext uri="{FF2B5EF4-FFF2-40B4-BE49-F238E27FC236}">
              <a16:creationId xmlns:a16="http://schemas.microsoft.com/office/drawing/2014/main" id="{549A7924-DBF9-5449-AB5C-BB06C29C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1430375"/>
          <a:ext cx="1562100" cy="24384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65</xdr:row>
      <xdr:rowOff>447675</xdr:rowOff>
    </xdr:from>
    <xdr:to>
      <xdr:col>0</xdr:col>
      <xdr:colOff>2076450</xdr:colOff>
      <xdr:row>65</xdr:row>
      <xdr:rowOff>2276475</xdr:rowOff>
    </xdr:to>
    <xdr:pic>
      <xdr:nvPicPr>
        <xdr:cNvPr id="313" name="761/1.jpg">
          <a:extLst>
            <a:ext uri="{FF2B5EF4-FFF2-40B4-BE49-F238E27FC236}">
              <a16:creationId xmlns:a16="http://schemas.microsoft.com/office/drawing/2014/main" id="{7222DDC9-C7E8-BA42-9313-0E1652C9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47650" y="144465675"/>
          <a:ext cx="1828800" cy="18288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66</xdr:row>
      <xdr:rowOff>342900</xdr:rowOff>
    </xdr:from>
    <xdr:to>
      <xdr:col>0</xdr:col>
      <xdr:colOff>2114550</xdr:colOff>
      <xdr:row>66</xdr:row>
      <xdr:rowOff>2381250</xdr:rowOff>
    </xdr:to>
    <xdr:pic>
      <xdr:nvPicPr>
        <xdr:cNvPr id="314" name="771/1.jpg">
          <a:extLst>
            <a:ext uri="{FF2B5EF4-FFF2-40B4-BE49-F238E27FC236}">
              <a16:creationId xmlns:a16="http://schemas.microsoft.com/office/drawing/2014/main" id="{307BC495-B61A-6549-9972-2B3F2CCC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9550" y="147091400"/>
          <a:ext cx="1905000" cy="203835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67</xdr:row>
      <xdr:rowOff>142875</xdr:rowOff>
    </xdr:from>
    <xdr:to>
      <xdr:col>0</xdr:col>
      <xdr:colOff>1847850</xdr:colOff>
      <xdr:row>67</xdr:row>
      <xdr:rowOff>2581275</xdr:rowOff>
    </xdr:to>
    <xdr:pic>
      <xdr:nvPicPr>
        <xdr:cNvPr id="315" name="781/1_NFC.jpg">
          <a:extLst>
            <a:ext uri="{FF2B5EF4-FFF2-40B4-BE49-F238E27FC236}">
              <a16:creationId xmlns:a16="http://schemas.microsoft.com/office/drawing/2014/main" id="{A401AB2D-BBF1-4840-9A75-C61D8CA8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49621875"/>
          <a:ext cx="1362075" cy="24384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68</xdr:row>
      <xdr:rowOff>409575</xdr:rowOff>
    </xdr:from>
    <xdr:to>
      <xdr:col>0</xdr:col>
      <xdr:colOff>2114550</xdr:colOff>
      <xdr:row>68</xdr:row>
      <xdr:rowOff>2305050</xdr:rowOff>
    </xdr:to>
    <xdr:pic>
      <xdr:nvPicPr>
        <xdr:cNvPr id="316" name="791/1.jpg">
          <a:extLst>
            <a:ext uri="{FF2B5EF4-FFF2-40B4-BE49-F238E27FC236}">
              <a16:creationId xmlns:a16="http://schemas.microsoft.com/office/drawing/2014/main" id="{58BDE600-4124-0C4B-993C-E7AC51D13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09550" y="152619075"/>
          <a:ext cx="1905000" cy="18954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69</xdr:row>
      <xdr:rowOff>390525</xdr:rowOff>
    </xdr:from>
    <xdr:to>
      <xdr:col>0</xdr:col>
      <xdr:colOff>2114550</xdr:colOff>
      <xdr:row>69</xdr:row>
      <xdr:rowOff>2333625</xdr:rowOff>
    </xdr:to>
    <xdr:pic>
      <xdr:nvPicPr>
        <xdr:cNvPr id="317" name="801/1.jpg">
          <a:extLst>
            <a:ext uri="{FF2B5EF4-FFF2-40B4-BE49-F238E27FC236}">
              <a16:creationId xmlns:a16="http://schemas.microsoft.com/office/drawing/2014/main" id="{95EE994B-B86D-E948-90ED-D589F5AF4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9550" y="155330525"/>
          <a:ext cx="1905000" cy="19431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70</xdr:row>
      <xdr:rowOff>590550</xdr:rowOff>
    </xdr:from>
    <xdr:to>
      <xdr:col>0</xdr:col>
      <xdr:colOff>2114550</xdr:colOff>
      <xdr:row>70</xdr:row>
      <xdr:rowOff>2133600</xdr:rowOff>
    </xdr:to>
    <xdr:pic>
      <xdr:nvPicPr>
        <xdr:cNvPr id="318" name="811/1.jpg">
          <a:extLst>
            <a:ext uri="{FF2B5EF4-FFF2-40B4-BE49-F238E27FC236}">
              <a16:creationId xmlns:a16="http://schemas.microsoft.com/office/drawing/2014/main" id="{68F82BF0-2D7B-B34D-AF3F-58F223B5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9550" y="158261050"/>
          <a:ext cx="1905000" cy="154305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71</xdr:row>
      <xdr:rowOff>323850</xdr:rowOff>
    </xdr:from>
    <xdr:to>
      <xdr:col>0</xdr:col>
      <xdr:colOff>1771650</xdr:colOff>
      <xdr:row>71</xdr:row>
      <xdr:rowOff>2400300</xdr:rowOff>
    </xdr:to>
    <xdr:pic>
      <xdr:nvPicPr>
        <xdr:cNvPr id="319" name="821/1.jpg">
          <a:extLst>
            <a:ext uri="{FF2B5EF4-FFF2-40B4-BE49-F238E27FC236}">
              <a16:creationId xmlns:a16="http://schemas.microsoft.com/office/drawing/2014/main" id="{6D92EB60-7733-E94F-8F67-1746BDB0B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52450" y="160724850"/>
          <a:ext cx="1219200" cy="207645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72</xdr:row>
      <xdr:rowOff>142875</xdr:rowOff>
    </xdr:from>
    <xdr:to>
      <xdr:col>0</xdr:col>
      <xdr:colOff>1790700</xdr:colOff>
      <xdr:row>72</xdr:row>
      <xdr:rowOff>2581275</xdr:rowOff>
    </xdr:to>
    <xdr:pic>
      <xdr:nvPicPr>
        <xdr:cNvPr id="320" name="831/1.jpg">
          <a:extLst>
            <a:ext uri="{FF2B5EF4-FFF2-40B4-BE49-F238E27FC236}">
              <a16:creationId xmlns:a16="http://schemas.microsoft.com/office/drawing/2014/main" id="{2C5982DB-F283-1F45-9694-785000A96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163274375"/>
          <a:ext cx="1247775" cy="243840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73</xdr:row>
      <xdr:rowOff>142875</xdr:rowOff>
    </xdr:from>
    <xdr:to>
      <xdr:col>0</xdr:col>
      <xdr:colOff>1981200</xdr:colOff>
      <xdr:row>73</xdr:row>
      <xdr:rowOff>2581275</xdr:rowOff>
    </xdr:to>
    <xdr:pic>
      <xdr:nvPicPr>
        <xdr:cNvPr id="321" name="841/1.jpg">
          <a:extLst>
            <a:ext uri="{FF2B5EF4-FFF2-40B4-BE49-F238E27FC236}">
              <a16:creationId xmlns:a16="http://schemas.microsoft.com/office/drawing/2014/main" id="{CA2B4B19-F81F-6C47-9ADC-0F56D6C5B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6004875"/>
          <a:ext cx="1628775" cy="24384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74</xdr:row>
      <xdr:rowOff>819150</xdr:rowOff>
    </xdr:from>
    <xdr:to>
      <xdr:col>0</xdr:col>
      <xdr:colOff>2114550</xdr:colOff>
      <xdr:row>74</xdr:row>
      <xdr:rowOff>1895475</xdr:rowOff>
    </xdr:to>
    <xdr:pic>
      <xdr:nvPicPr>
        <xdr:cNvPr id="322" name="851/1.jpg">
          <a:extLst>
            <a:ext uri="{FF2B5EF4-FFF2-40B4-BE49-F238E27FC236}">
              <a16:creationId xmlns:a16="http://schemas.microsoft.com/office/drawing/2014/main" id="{094DBC68-9FEB-FD41-85CA-00695A68E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19075" y="169411650"/>
          <a:ext cx="1895475" cy="10763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75</xdr:row>
      <xdr:rowOff>704850</xdr:rowOff>
    </xdr:from>
    <xdr:to>
      <xdr:col>0</xdr:col>
      <xdr:colOff>2114550</xdr:colOff>
      <xdr:row>75</xdr:row>
      <xdr:rowOff>2019300</xdr:rowOff>
    </xdr:to>
    <xdr:pic>
      <xdr:nvPicPr>
        <xdr:cNvPr id="323" name="861/1.jpg">
          <a:extLst>
            <a:ext uri="{FF2B5EF4-FFF2-40B4-BE49-F238E27FC236}">
              <a16:creationId xmlns:a16="http://schemas.microsoft.com/office/drawing/2014/main" id="{D48EA274-A357-E748-83FB-4CB9122FD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09550" y="172027850"/>
          <a:ext cx="1905000" cy="13144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76</xdr:row>
      <xdr:rowOff>628650</xdr:rowOff>
    </xdr:from>
    <xdr:to>
      <xdr:col>0</xdr:col>
      <xdr:colOff>2114550</xdr:colOff>
      <xdr:row>76</xdr:row>
      <xdr:rowOff>2085975</xdr:rowOff>
    </xdr:to>
    <xdr:pic>
      <xdr:nvPicPr>
        <xdr:cNvPr id="324" name="871/1.jpg">
          <a:extLst>
            <a:ext uri="{FF2B5EF4-FFF2-40B4-BE49-F238E27FC236}">
              <a16:creationId xmlns:a16="http://schemas.microsoft.com/office/drawing/2014/main" id="{E52F840E-1675-9A4B-9039-200ACCCA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19075" y="174682150"/>
          <a:ext cx="1895475" cy="14573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77</xdr:row>
      <xdr:rowOff>781050</xdr:rowOff>
    </xdr:from>
    <xdr:to>
      <xdr:col>0</xdr:col>
      <xdr:colOff>2114550</xdr:colOff>
      <xdr:row>77</xdr:row>
      <xdr:rowOff>1933575</xdr:rowOff>
    </xdr:to>
    <xdr:pic>
      <xdr:nvPicPr>
        <xdr:cNvPr id="325" name="881/1.jpg">
          <a:extLst>
            <a:ext uri="{FF2B5EF4-FFF2-40B4-BE49-F238E27FC236}">
              <a16:creationId xmlns:a16="http://schemas.microsoft.com/office/drawing/2014/main" id="{B6BF2378-D002-3241-A728-ABB4A963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09550" y="177565050"/>
          <a:ext cx="1905000" cy="11525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78</xdr:row>
      <xdr:rowOff>771525</xdr:rowOff>
    </xdr:from>
    <xdr:to>
      <xdr:col>0</xdr:col>
      <xdr:colOff>2114550</xdr:colOff>
      <xdr:row>78</xdr:row>
      <xdr:rowOff>1943100</xdr:rowOff>
    </xdr:to>
    <xdr:pic>
      <xdr:nvPicPr>
        <xdr:cNvPr id="326" name="891/1.jpg">
          <a:extLst>
            <a:ext uri="{FF2B5EF4-FFF2-40B4-BE49-F238E27FC236}">
              <a16:creationId xmlns:a16="http://schemas.microsoft.com/office/drawing/2014/main" id="{CDE14FB8-E633-CA43-9485-13AA8A03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9550" y="180286025"/>
          <a:ext cx="1905000" cy="1171575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79</xdr:row>
      <xdr:rowOff>762000</xdr:rowOff>
    </xdr:from>
    <xdr:to>
      <xdr:col>0</xdr:col>
      <xdr:colOff>2260600</xdr:colOff>
      <xdr:row>79</xdr:row>
      <xdr:rowOff>1562100</xdr:rowOff>
    </xdr:to>
    <xdr:pic>
      <xdr:nvPicPr>
        <xdr:cNvPr id="327" name="271/1.jpg">
          <a:extLst>
            <a:ext uri="{FF2B5EF4-FFF2-40B4-BE49-F238E27FC236}">
              <a16:creationId xmlns:a16="http://schemas.microsoft.com/office/drawing/2014/main" id="{AB3DAAC0-B5E6-4B4B-8BE6-1E757E46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55600" y="183007000"/>
          <a:ext cx="1905000" cy="800100"/>
        </a:xfrm>
        <a:prstGeom prst="rect">
          <a:avLst/>
        </a:prstGeom>
      </xdr:spPr>
    </xdr:pic>
    <xdr:clientData/>
  </xdr:twoCellAnchor>
  <xdr:twoCellAnchor>
    <xdr:from>
      <xdr:col>0</xdr:col>
      <xdr:colOff>336550</xdr:colOff>
      <xdr:row>80</xdr:row>
      <xdr:rowOff>587375</xdr:rowOff>
    </xdr:from>
    <xdr:to>
      <xdr:col>0</xdr:col>
      <xdr:colOff>2251075</xdr:colOff>
      <xdr:row>80</xdr:row>
      <xdr:rowOff>1730375</xdr:rowOff>
    </xdr:to>
    <xdr:pic>
      <xdr:nvPicPr>
        <xdr:cNvPr id="328" name="291/1.jpg">
          <a:extLst>
            <a:ext uri="{FF2B5EF4-FFF2-40B4-BE49-F238E27FC236}">
              <a16:creationId xmlns:a16="http://schemas.microsoft.com/office/drawing/2014/main" id="{60E74364-B455-1B4D-93AE-116D9B77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36550" y="185512075"/>
          <a:ext cx="1914525" cy="1143000"/>
        </a:xfrm>
        <a:prstGeom prst="rect">
          <a:avLst/>
        </a:prstGeom>
      </xdr:spPr>
    </xdr:pic>
    <xdr:clientData/>
  </xdr:twoCellAnchor>
  <xdr:twoCellAnchor>
    <xdr:from>
      <xdr:col>0</xdr:col>
      <xdr:colOff>107950</xdr:colOff>
      <xdr:row>81</xdr:row>
      <xdr:rowOff>606425</xdr:rowOff>
    </xdr:from>
    <xdr:to>
      <xdr:col>0</xdr:col>
      <xdr:colOff>2022475</xdr:colOff>
      <xdr:row>81</xdr:row>
      <xdr:rowOff>1711325</xdr:rowOff>
    </xdr:to>
    <xdr:pic>
      <xdr:nvPicPr>
        <xdr:cNvPr id="329" name="631/1.jpg">
          <a:extLst>
            <a:ext uri="{FF2B5EF4-FFF2-40B4-BE49-F238E27FC236}">
              <a16:creationId xmlns:a16="http://schemas.microsoft.com/office/drawing/2014/main" id="{FC37312F-BF77-1547-A403-65F7EA8D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07950" y="188210825"/>
          <a:ext cx="1914525" cy="11049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82</xdr:row>
      <xdr:rowOff>725110</xdr:rowOff>
    </xdr:from>
    <xdr:to>
      <xdr:col>0</xdr:col>
      <xdr:colOff>2235200</xdr:colOff>
      <xdr:row>82</xdr:row>
      <xdr:rowOff>1638300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id="{108E8FA6-10D2-6F4F-897A-BAA67F548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191009210"/>
          <a:ext cx="1917700" cy="91319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83</xdr:row>
      <xdr:rowOff>381000</xdr:rowOff>
    </xdr:from>
    <xdr:to>
      <xdr:col>0</xdr:col>
      <xdr:colOff>2222500</xdr:colOff>
      <xdr:row>83</xdr:row>
      <xdr:rowOff>2245295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201A36F7-F1CA-7E4B-9B58-78B78CEB5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193344800"/>
          <a:ext cx="1905000" cy="186429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84</xdr:row>
      <xdr:rowOff>749300</xdr:rowOff>
    </xdr:from>
    <xdr:to>
      <xdr:col>0</xdr:col>
      <xdr:colOff>2486438</xdr:colOff>
      <xdr:row>84</xdr:row>
      <xdr:rowOff>2463800</xdr:rowOff>
    </xdr:to>
    <xdr:pic>
      <xdr:nvPicPr>
        <xdr:cNvPr id="332" name="651/1.jpg">
          <a:extLst>
            <a:ext uri="{FF2B5EF4-FFF2-40B4-BE49-F238E27FC236}">
              <a16:creationId xmlns:a16="http://schemas.microsoft.com/office/drawing/2014/main" id="{D6299D2A-15E5-4645-B99D-011530CA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66700" y="196392800"/>
          <a:ext cx="2219738" cy="17145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85</xdr:row>
      <xdr:rowOff>698500</xdr:rowOff>
    </xdr:from>
    <xdr:to>
      <xdr:col>0</xdr:col>
      <xdr:colOff>2468832</xdr:colOff>
      <xdr:row>85</xdr:row>
      <xdr:rowOff>2400300</xdr:rowOff>
    </xdr:to>
    <xdr:pic>
      <xdr:nvPicPr>
        <xdr:cNvPr id="333" name="751/1.jpg">
          <a:extLst>
            <a:ext uri="{FF2B5EF4-FFF2-40B4-BE49-F238E27FC236}">
              <a16:creationId xmlns:a16="http://schemas.microsoft.com/office/drawing/2014/main" id="{16C60FA0-3A25-A64E-B903-FB530406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17500" y="199809100"/>
          <a:ext cx="2151332" cy="170180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86</xdr:row>
      <xdr:rowOff>800100</xdr:rowOff>
    </xdr:from>
    <xdr:to>
      <xdr:col>0</xdr:col>
      <xdr:colOff>2309340</xdr:colOff>
      <xdr:row>86</xdr:row>
      <xdr:rowOff>2171700</xdr:rowOff>
    </xdr:to>
    <xdr:pic>
      <xdr:nvPicPr>
        <xdr:cNvPr id="334" name="251/1.jpg">
          <a:extLst>
            <a:ext uri="{FF2B5EF4-FFF2-40B4-BE49-F238E27FC236}">
              <a16:creationId xmlns:a16="http://schemas.microsoft.com/office/drawing/2014/main" id="{E8BF8D00-1432-1646-9956-72251115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01600" y="203377800"/>
          <a:ext cx="2207740" cy="13716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87</xdr:row>
      <xdr:rowOff>368300</xdr:rowOff>
    </xdr:from>
    <xdr:to>
      <xdr:col>0</xdr:col>
      <xdr:colOff>2263594</xdr:colOff>
      <xdr:row>87</xdr:row>
      <xdr:rowOff>2247900</xdr:rowOff>
    </xdr:to>
    <xdr:pic>
      <xdr:nvPicPr>
        <xdr:cNvPr id="335" name="261/1.jpg">
          <a:extLst>
            <a:ext uri="{FF2B5EF4-FFF2-40B4-BE49-F238E27FC236}">
              <a16:creationId xmlns:a16="http://schemas.microsoft.com/office/drawing/2014/main" id="{C829027D-90A5-7949-A10B-F48C09E9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15900" y="206413100"/>
          <a:ext cx="2047694" cy="18796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88</xdr:row>
      <xdr:rowOff>444500</xdr:rowOff>
    </xdr:from>
    <xdr:to>
      <xdr:col>0</xdr:col>
      <xdr:colOff>2604346</xdr:colOff>
      <xdr:row>88</xdr:row>
      <xdr:rowOff>2628900</xdr:rowOff>
    </xdr:to>
    <xdr:pic>
      <xdr:nvPicPr>
        <xdr:cNvPr id="336" name="271/1.jpg">
          <a:extLst>
            <a:ext uri="{FF2B5EF4-FFF2-40B4-BE49-F238E27FC236}">
              <a16:creationId xmlns:a16="http://schemas.microsoft.com/office/drawing/2014/main" id="{DF10F1C2-827E-F34A-9F3A-5696F645D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65100" y="209956400"/>
          <a:ext cx="2439246" cy="2184400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89</xdr:row>
      <xdr:rowOff>235993</xdr:rowOff>
    </xdr:from>
    <xdr:to>
      <xdr:col>0</xdr:col>
      <xdr:colOff>2324100</xdr:colOff>
      <xdr:row>89</xdr:row>
      <xdr:rowOff>2000250</xdr:rowOff>
    </xdr:to>
    <xdr:pic>
      <xdr:nvPicPr>
        <xdr:cNvPr id="337" name="281/1.jpg">
          <a:extLst>
            <a:ext uri="{FF2B5EF4-FFF2-40B4-BE49-F238E27FC236}">
              <a16:creationId xmlns:a16="http://schemas.microsoft.com/office/drawing/2014/main" id="{55D7ACCF-BF75-264A-8700-0355F488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00" y="213214993"/>
          <a:ext cx="1854200" cy="176425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90</xdr:row>
      <xdr:rowOff>771525</xdr:rowOff>
    </xdr:from>
    <xdr:to>
      <xdr:col>0</xdr:col>
      <xdr:colOff>2114550</xdr:colOff>
      <xdr:row>90</xdr:row>
      <xdr:rowOff>1952625</xdr:rowOff>
    </xdr:to>
    <xdr:pic>
      <xdr:nvPicPr>
        <xdr:cNvPr id="338" name="431/1.jpg">
          <a:extLst>
            <a:ext uri="{FF2B5EF4-FFF2-40B4-BE49-F238E27FC236}">
              <a16:creationId xmlns:a16="http://schemas.microsoft.com/office/drawing/2014/main" id="{CB5B223F-6903-314E-B120-64AE2BA9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651250" y="1343025"/>
          <a:ext cx="1905000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ainServer/OFFER%202021%20ahead/OFFERS%202025/8755%20GVR%20SHOES%20NS%20%20210325%20E%20DA%20310725%20si%20chiama%20OFFERTA%208838%20solo%20x%20clienti/VENDOR/20250227_Selezione1ascelta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1102-C9DB-A842-AB4B-2249A89EE65C}">
  <sheetPr>
    <outlinePr summaryBelow="0" summaryRight="0"/>
    <pageSetUpPr autoPageBreaks="0"/>
  </sheetPr>
  <dimension ref="A1:AV92"/>
  <sheetViews>
    <sheetView tabSelected="1" zoomScale="88" zoomScaleNormal="88" workbookViewId="0">
      <pane ySplit="14" topLeftCell="A15" activePane="bottomLeft" state="frozen"/>
      <selection activeCell="B1" sqref="B1"/>
      <selection pane="bottomLeft" activeCell="G8" sqref="G8"/>
    </sheetView>
  </sheetViews>
  <sheetFormatPr defaultColWidth="44" defaultRowHeight="204.95" customHeight="1" x14ac:dyDescent="0.35"/>
  <cols>
    <col min="1" max="1" width="44" style="4"/>
    <col min="2" max="13" width="13.3984375" style="4" customWidth="1"/>
    <col min="14" max="31" width="4.73046875" style="4" customWidth="1"/>
    <col min="32" max="32" width="15.1328125" style="15" customWidth="1"/>
    <col min="33" max="33" width="15.1328125" style="16" customWidth="1"/>
    <col min="34" max="37" width="15.1328125" style="24" customWidth="1"/>
    <col min="38" max="39" width="15.1328125" style="28" customWidth="1"/>
    <col min="40" max="16384" width="44" style="4"/>
  </cols>
  <sheetData>
    <row r="1" spans="1:48" ht="15.75" x14ac:dyDescent="0.35">
      <c r="A1" s="33" t="s">
        <v>0</v>
      </c>
      <c r="B1" s="34"/>
      <c r="C1" s="3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3"/>
      <c r="AH1" s="20"/>
      <c r="AI1" s="20"/>
      <c r="AJ1" s="20"/>
      <c r="AK1" s="20"/>
      <c r="AL1" s="25"/>
      <c r="AM1" s="25"/>
    </row>
    <row r="2" spans="1:48" ht="15.75" x14ac:dyDescent="0.35">
      <c r="A2" s="36" t="s">
        <v>1</v>
      </c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3"/>
      <c r="AH2" s="20"/>
      <c r="AI2" s="20"/>
      <c r="AJ2" s="20"/>
      <c r="AK2" s="20"/>
      <c r="AL2" s="25"/>
      <c r="AM2" s="25"/>
    </row>
    <row r="3" spans="1:48" ht="15.75" x14ac:dyDescent="0.35">
      <c r="A3" s="36" t="s">
        <v>2</v>
      </c>
      <c r="B3" s="36"/>
      <c r="C3" s="3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3"/>
      <c r="AH3" s="20"/>
      <c r="AI3" s="20"/>
      <c r="AJ3" s="20"/>
      <c r="AK3" s="20"/>
      <c r="AL3" s="25"/>
      <c r="AM3" s="25"/>
    </row>
    <row r="4" spans="1:48" ht="15.75" x14ac:dyDescent="0.35">
      <c r="A4" s="36" t="s">
        <v>3</v>
      </c>
      <c r="B4" s="36"/>
      <c r="C4" s="3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3"/>
      <c r="AH4" s="20"/>
      <c r="AI4" s="20"/>
      <c r="AJ4" s="20"/>
      <c r="AK4" s="20"/>
      <c r="AL4" s="25"/>
      <c r="AM4" s="25"/>
    </row>
    <row r="5" spans="1:48" ht="15.75" x14ac:dyDescent="0.35">
      <c r="A5" s="36" t="s">
        <v>4</v>
      </c>
      <c r="B5" s="36"/>
      <c r="C5" s="3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3"/>
      <c r="AH5" s="20"/>
      <c r="AI5" s="20"/>
      <c r="AJ5" s="20"/>
      <c r="AK5" s="20"/>
      <c r="AL5" s="25"/>
      <c r="AM5" s="25"/>
    </row>
    <row r="6" spans="1:48" ht="15.75" x14ac:dyDescent="0.35">
      <c r="A6" s="36" t="s">
        <v>5</v>
      </c>
      <c r="B6" s="36"/>
      <c r="C6" s="3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3"/>
      <c r="AH6" s="20"/>
      <c r="AI6" s="20"/>
      <c r="AJ6" s="20"/>
      <c r="AK6" s="20"/>
      <c r="AL6" s="25"/>
      <c r="AM6" s="25"/>
    </row>
    <row r="7" spans="1:48" ht="15.75" x14ac:dyDescent="0.35">
      <c r="A7" s="36" t="s">
        <v>6</v>
      </c>
      <c r="B7" s="36"/>
      <c r="C7" s="3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3"/>
      <c r="AH7" s="20"/>
      <c r="AI7" s="20"/>
      <c r="AJ7" s="20"/>
      <c r="AK7" s="20"/>
      <c r="AL7" s="25"/>
      <c r="AM7" s="25"/>
    </row>
    <row r="8" spans="1:48" ht="15.75" x14ac:dyDescent="0.35">
      <c r="A8" s="36" t="s">
        <v>7</v>
      </c>
      <c r="B8" s="36"/>
      <c r="C8" s="3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3"/>
      <c r="AH8" s="20"/>
      <c r="AI8" s="20"/>
      <c r="AJ8" s="20"/>
      <c r="AK8" s="20"/>
      <c r="AL8" s="25"/>
      <c r="AM8" s="25"/>
    </row>
    <row r="9" spans="1:48" ht="15.75" x14ac:dyDescent="0.35">
      <c r="A9" s="36" t="s">
        <v>8</v>
      </c>
      <c r="B9" s="36"/>
      <c r="C9" s="3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3"/>
      <c r="AH9" s="20"/>
      <c r="AI9" s="20"/>
      <c r="AJ9" s="20"/>
      <c r="AK9" s="20"/>
      <c r="AL9" s="25"/>
      <c r="AM9" s="25"/>
    </row>
    <row r="10" spans="1:48" ht="15.75" x14ac:dyDescent="0.35">
      <c r="A10" s="30" t="s">
        <v>9</v>
      </c>
      <c r="B10" s="31"/>
      <c r="C10" s="3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3"/>
      <c r="AH10" s="20"/>
      <c r="AI10" s="20"/>
      <c r="AJ10" s="20"/>
      <c r="AK10" s="20"/>
      <c r="AL10" s="25"/>
      <c r="AM10" s="25"/>
    </row>
    <row r="11" spans="1:48" ht="15.75" x14ac:dyDescent="0.35">
      <c r="A11" s="30" t="s">
        <v>10</v>
      </c>
      <c r="B11" s="31"/>
      <c r="C11" s="3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3"/>
      <c r="AH11" s="20"/>
      <c r="AI11" s="20"/>
      <c r="AJ11" s="20"/>
      <c r="AK11" s="20"/>
      <c r="AL11" s="25"/>
      <c r="AM11" s="25"/>
    </row>
    <row r="12" spans="1:48" ht="15.75" x14ac:dyDescent="0.35">
      <c r="A12" s="30" t="s">
        <v>11</v>
      </c>
      <c r="B12" s="31"/>
      <c r="C12" s="3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3"/>
      <c r="AH12" s="20"/>
      <c r="AI12" s="20"/>
      <c r="AJ12" s="20"/>
      <c r="AK12" s="20"/>
      <c r="AL12" s="25"/>
      <c r="AM12" s="25"/>
    </row>
    <row r="13" spans="1:48" s="6" customFormat="1" ht="15.7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F13" s="7"/>
      <c r="AG13" s="8"/>
      <c r="AH13" s="21"/>
      <c r="AI13" s="21"/>
      <c r="AJ13" s="21"/>
      <c r="AK13" s="21"/>
      <c r="AL13" s="26"/>
      <c r="AM13" s="26"/>
    </row>
    <row r="14" spans="1:48" s="9" customFormat="1" ht="30.95" customHeight="1" x14ac:dyDescent="0.35">
      <c r="A14" s="17" t="s">
        <v>12</v>
      </c>
      <c r="B14" s="17" t="s">
        <v>13</v>
      </c>
      <c r="C14" s="17" t="s">
        <v>14</v>
      </c>
      <c r="D14" s="17" t="s">
        <v>15</v>
      </c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21</v>
      </c>
      <c r="K14" s="17" t="s">
        <v>22</v>
      </c>
      <c r="L14" s="17" t="s">
        <v>23</v>
      </c>
      <c r="M14" s="17" t="s">
        <v>24</v>
      </c>
      <c r="N14" s="17">
        <v>34</v>
      </c>
      <c r="O14" s="17">
        <v>34.5</v>
      </c>
      <c r="P14" s="17">
        <v>35</v>
      </c>
      <c r="Q14" s="17">
        <v>35.5</v>
      </c>
      <c r="R14" s="17">
        <v>36</v>
      </c>
      <c r="S14" s="17">
        <v>36.5</v>
      </c>
      <c r="T14" s="17">
        <v>37</v>
      </c>
      <c r="U14" s="17">
        <v>37.5</v>
      </c>
      <c r="V14" s="17">
        <v>38</v>
      </c>
      <c r="W14" s="17">
        <v>38.5</v>
      </c>
      <c r="X14" s="17">
        <v>39</v>
      </c>
      <c r="Y14" s="17">
        <v>39.5</v>
      </c>
      <c r="Z14" s="17">
        <v>40</v>
      </c>
      <c r="AA14" s="17">
        <v>40.5</v>
      </c>
      <c r="AB14" s="17">
        <v>41</v>
      </c>
      <c r="AC14" s="17">
        <v>41.5</v>
      </c>
      <c r="AD14" s="17">
        <v>42</v>
      </c>
      <c r="AE14" s="17" t="s">
        <v>25</v>
      </c>
      <c r="AF14" s="18" t="s">
        <v>26</v>
      </c>
      <c r="AG14" s="17" t="s">
        <v>27</v>
      </c>
      <c r="AH14" s="22" t="s">
        <v>28</v>
      </c>
      <c r="AI14" s="22" t="s">
        <v>29</v>
      </c>
      <c r="AJ14" s="22" t="s">
        <v>30</v>
      </c>
      <c r="AK14" s="22" t="s">
        <v>31</v>
      </c>
      <c r="AL14" s="29" t="s">
        <v>32</v>
      </c>
      <c r="AM14" s="29" t="s">
        <v>33</v>
      </c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204.95" customHeight="1" x14ac:dyDescent="0.35">
      <c r="A15" s="10" t="s">
        <v>34</v>
      </c>
      <c r="B15" s="10" t="s">
        <v>35</v>
      </c>
      <c r="C15" s="10" t="s">
        <v>36</v>
      </c>
      <c r="D15" s="10" t="s">
        <v>37</v>
      </c>
      <c r="E15" s="10" t="s">
        <v>38</v>
      </c>
      <c r="F15" s="10" t="s">
        <v>39</v>
      </c>
      <c r="G15" s="10" t="s">
        <v>40</v>
      </c>
      <c r="H15" s="10" t="s">
        <v>41</v>
      </c>
      <c r="I15" s="10" t="s">
        <v>42</v>
      </c>
      <c r="J15" s="10" t="s">
        <v>43</v>
      </c>
      <c r="K15" s="10" t="str">
        <f>+VLOOKUP(E15,[1]Foglio4!$A$4:$E$255,5,0)</f>
        <v>85RIC</v>
      </c>
      <c r="L15" s="10">
        <v>2024</v>
      </c>
      <c r="M15" s="10" t="s">
        <v>44</v>
      </c>
      <c r="N15" s="10"/>
      <c r="O15" s="10"/>
      <c r="P15" s="10"/>
      <c r="Q15" s="10">
        <v>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>
        <f t="shared" ref="AE15:AE78" si="0">SUM(N15:AD15)</f>
        <v>1</v>
      </c>
      <c r="AF15" s="12">
        <v>230</v>
      </c>
      <c r="AG15" s="13">
        <f t="shared" ref="AG15:AG78" si="1">AF15*AE15</f>
        <v>230</v>
      </c>
      <c r="AH15" s="23">
        <v>621</v>
      </c>
      <c r="AI15" s="23">
        <f t="shared" ref="AI15:AI46" si="2">SUM(AH15*AE15)</f>
        <v>621</v>
      </c>
      <c r="AJ15" s="23">
        <f t="shared" ref="AJ15:AJ46" si="3">SUM(AF15*0.416)</f>
        <v>95.679999999999993</v>
      </c>
      <c r="AK15" s="23">
        <f t="shared" ref="AK15:AK46" si="4">SUM(AJ15*AE15)</f>
        <v>95.679999999999993</v>
      </c>
      <c r="AL15" s="27">
        <f>SUM(AJ15/1.12)</f>
        <v>85.428571428571416</v>
      </c>
      <c r="AM15" s="27">
        <f t="shared" ref="AM15:AM46" si="5">SUM(AL15*AE15)</f>
        <v>85.428571428571416</v>
      </c>
    </row>
    <row r="16" spans="1:48" ht="204.95" customHeight="1" x14ac:dyDescent="0.35">
      <c r="A16" s="10"/>
      <c r="B16" s="10" t="s">
        <v>35</v>
      </c>
      <c r="C16" s="10" t="s">
        <v>36</v>
      </c>
      <c r="D16" s="10" t="s">
        <v>45</v>
      </c>
      <c r="E16" s="10" t="s">
        <v>46</v>
      </c>
      <c r="F16" s="10" t="s">
        <v>47</v>
      </c>
      <c r="G16" s="10" t="s">
        <v>48</v>
      </c>
      <c r="H16" s="10" t="s">
        <v>49</v>
      </c>
      <c r="I16" s="10" t="s">
        <v>50</v>
      </c>
      <c r="J16" s="10" t="s">
        <v>51</v>
      </c>
      <c r="K16" s="10" t="str">
        <f>+VLOOKUP(E16,[1]Foglio4!$A$4:$E$255,5,0)</f>
        <v>05CUO</v>
      </c>
      <c r="L16" s="10">
        <v>2024</v>
      </c>
      <c r="M16" s="10" t="s">
        <v>44</v>
      </c>
      <c r="N16" s="10"/>
      <c r="O16" s="10">
        <v>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>
        <f t="shared" si="0"/>
        <v>1</v>
      </c>
      <c r="AF16" s="12">
        <v>219</v>
      </c>
      <c r="AG16" s="13">
        <f t="shared" si="1"/>
        <v>219</v>
      </c>
      <c r="AH16" s="23">
        <v>591.30000000000007</v>
      </c>
      <c r="AI16" s="23">
        <f t="shared" si="2"/>
        <v>591.30000000000007</v>
      </c>
      <c r="AJ16" s="23">
        <f t="shared" si="3"/>
        <v>91.103999999999999</v>
      </c>
      <c r="AK16" s="23">
        <f t="shared" si="4"/>
        <v>91.103999999999999</v>
      </c>
      <c r="AL16" s="27">
        <f t="shared" ref="AL16:AL79" si="6">SUM(AJ16/1.12)</f>
        <v>81.342857142857127</v>
      </c>
      <c r="AM16" s="27">
        <f t="shared" si="5"/>
        <v>81.342857142857127</v>
      </c>
    </row>
    <row r="17" spans="1:39" ht="204.95" customHeight="1" x14ac:dyDescent="0.35">
      <c r="A17" s="10"/>
      <c r="B17" s="10" t="s">
        <v>35</v>
      </c>
      <c r="C17" s="10" t="s">
        <v>36</v>
      </c>
      <c r="D17" s="10" t="s">
        <v>52</v>
      </c>
      <c r="E17" s="10" t="s">
        <v>53</v>
      </c>
      <c r="F17" s="10" t="s">
        <v>54</v>
      </c>
      <c r="G17" s="10" t="s">
        <v>55</v>
      </c>
      <c r="H17" s="10" t="s">
        <v>56</v>
      </c>
      <c r="I17" s="10" t="s">
        <v>57</v>
      </c>
      <c r="J17" s="10" t="s">
        <v>58</v>
      </c>
      <c r="K17" s="10" t="str">
        <f>+VLOOKUP(E17,[1]Foglio4!$A$4:$E$255,5,0)</f>
        <v>05CUO</v>
      </c>
      <c r="L17" s="10">
        <v>2024</v>
      </c>
      <c r="M17" s="10" t="s">
        <v>44</v>
      </c>
      <c r="N17" s="10"/>
      <c r="O17" s="10"/>
      <c r="P17" s="10">
        <v>1</v>
      </c>
      <c r="Q17" s="10"/>
      <c r="R17" s="10"/>
      <c r="S17" s="10"/>
      <c r="T17" s="10">
        <v>1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>
        <f t="shared" si="0"/>
        <v>2</v>
      </c>
      <c r="AF17" s="12">
        <v>293</v>
      </c>
      <c r="AG17" s="13">
        <f t="shared" si="1"/>
        <v>586</v>
      </c>
      <c r="AH17" s="23">
        <v>791.1</v>
      </c>
      <c r="AI17" s="23">
        <f t="shared" si="2"/>
        <v>1582.2</v>
      </c>
      <c r="AJ17" s="23">
        <f t="shared" si="3"/>
        <v>121.88799999999999</v>
      </c>
      <c r="AK17" s="23">
        <f t="shared" si="4"/>
        <v>243.77599999999998</v>
      </c>
      <c r="AL17" s="27">
        <f t="shared" si="6"/>
        <v>108.82857142857141</v>
      </c>
      <c r="AM17" s="27">
        <f t="shared" si="5"/>
        <v>217.65714285714282</v>
      </c>
    </row>
    <row r="18" spans="1:39" ht="204.95" customHeight="1" x14ac:dyDescent="0.35">
      <c r="A18" s="10"/>
      <c r="B18" s="10" t="s">
        <v>35</v>
      </c>
      <c r="C18" s="10" t="s">
        <v>36</v>
      </c>
      <c r="D18" s="10" t="s">
        <v>59</v>
      </c>
      <c r="E18" s="10" t="s">
        <v>60</v>
      </c>
      <c r="F18" s="10" t="s">
        <v>61</v>
      </c>
      <c r="G18" s="10" t="s">
        <v>62</v>
      </c>
      <c r="H18" s="10" t="s">
        <v>63</v>
      </c>
      <c r="I18" s="10" t="s">
        <v>64</v>
      </c>
      <c r="J18" s="10" t="s">
        <v>65</v>
      </c>
      <c r="K18" s="10" t="str">
        <f>+VLOOKUP(E18,[1]Foglio4!$A$4:$E$255,5,0)</f>
        <v>85RIC</v>
      </c>
      <c r="L18" s="10">
        <v>2024</v>
      </c>
      <c r="M18" s="10" t="s">
        <v>66</v>
      </c>
      <c r="N18" s="10"/>
      <c r="O18" s="10"/>
      <c r="P18" s="10"/>
      <c r="Q18" s="10"/>
      <c r="R18" s="10">
        <v>2</v>
      </c>
      <c r="S18" s="10"/>
      <c r="T18" s="10"/>
      <c r="U18" s="10"/>
      <c r="V18" s="10">
        <v>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/>
      <c r="AD18" s="10">
        <v>1</v>
      </c>
      <c r="AE18" s="11">
        <f t="shared" si="0"/>
        <v>10</v>
      </c>
      <c r="AF18" s="12">
        <v>404</v>
      </c>
      <c r="AG18" s="13">
        <f>AF18*AE18</f>
        <v>4040</v>
      </c>
      <c r="AH18" s="23">
        <v>1090.8000000000002</v>
      </c>
      <c r="AI18" s="23">
        <f t="shared" si="2"/>
        <v>10908.000000000002</v>
      </c>
      <c r="AJ18" s="23">
        <f t="shared" si="3"/>
        <v>168.06399999999999</v>
      </c>
      <c r="AK18" s="23">
        <f t="shared" si="4"/>
        <v>1680.6399999999999</v>
      </c>
      <c r="AL18" s="27">
        <f t="shared" si="6"/>
        <v>150.05714285714285</v>
      </c>
      <c r="AM18" s="27">
        <f t="shared" si="5"/>
        <v>1500.5714285714284</v>
      </c>
    </row>
    <row r="19" spans="1:39" ht="204.95" customHeight="1" x14ac:dyDescent="0.35">
      <c r="A19" s="10"/>
      <c r="B19" s="10" t="s">
        <v>35</v>
      </c>
      <c r="C19" s="10" t="s">
        <v>36</v>
      </c>
      <c r="D19" s="10" t="s">
        <v>67</v>
      </c>
      <c r="E19" s="10" t="s">
        <v>68</v>
      </c>
      <c r="F19" s="10" t="s">
        <v>69</v>
      </c>
      <c r="G19" s="10" t="s">
        <v>40</v>
      </c>
      <c r="H19" s="10" t="s">
        <v>41</v>
      </c>
      <c r="I19" s="10" t="s">
        <v>42</v>
      </c>
      <c r="J19" s="10" t="s">
        <v>43</v>
      </c>
      <c r="K19" s="10" t="str">
        <f>+VLOOKUP(E19,[1]Foglio4!$A$4:$E$255,5,0)</f>
        <v>95LAC</v>
      </c>
      <c r="L19" s="10">
        <v>2024</v>
      </c>
      <c r="M19" s="10" t="s">
        <v>66</v>
      </c>
      <c r="N19" s="10"/>
      <c r="O19" s="10">
        <v>1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>
        <v>1</v>
      </c>
      <c r="AA19" s="10"/>
      <c r="AB19" s="10"/>
      <c r="AC19" s="10"/>
      <c r="AD19" s="10"/>
      <c r="AE19" s="11">
        <f t="shared" si="0"/>
        <v>2</v>
      </c>
      <c r="AF19" s="12">
        <v>241</v>
      </c>
      <c r="AG19" s="13">
        <f t="shared" si="1"/>
        <v>482</v>
      </c>
      <c r="AH19" s="23">
        <v>650.70000000000005</v>
      </c>
      <c r="AI19" s="23">
        <f t="shared" si="2"/>
        <v>1301.4000000000001</v>
      </c>
      <c r="AJ19" s="23">
        <f t="shared" si="3"/>
        <v>100.256</v>
      </c>
      <c r="AK19" s="23">
        <f t="shared" si="4"/>
        <v>200.512</v>
      </c>
      <c r="AL19" s="27">
        <f t="shared" si="6"/>
        <v>89.514285714285705</v>
      </c>
      <c r="AM19" s="27">
        <f t="shared" si="5"/>
        <v>179.02857142857141</v>
      </c>
    </row>
    <row r="20" spans="1:39" ht="204.95" customHeight="1" x14ac:dyDescent="0.35">
      <c r="A20" s="10"/>
      <c r="B20" s="10" t="s">
        <v>35</v>
      </c>
      <c r="C20" s="10" t="s">
        <v>36</v>
      </c>
      <c r="D20" s="10" t="s">
        <v>67</v>
      </c>
      <c r="E20" s="10" t="s">
        <v>70</v>
      </c>
      <c r="F20" s="10" t="s">
        <v>69</v>
      </c>
      <c r="G20" s="10" t="s">
        <v>40</v>
      </c>
      <c r="H20" s="10" t="s">
        <v>41</v>
      </c>
      <c r="I20" s="10" t="s">
        <v>71</v>
      </c>
      <c r="J20" s="10" t="s">
        <v>72</v>
      </c>
      <c r="K20" s="10" t="str">
        <f>+VLOOKUP(E20,[1]Foglio4!$A$4:$E$255,5,0)</f>
        <v>95RIC</v>
      </c>
      <c r="L20" s="10">
        <v>2024</v>
      </c>
      <c r="M20" s="10" t="s">
        <v>44</v>
      </c>
      <c r="N20" s="10"/>
      <c r="O20" s="10"/>
      <c r="P20" s="10"/>
      <c r="Q20" s="10"/>
      <c r="R20" s="10">
        <v>1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>
        <f t="shared" si="0"/>
        <v>1</v>
      </c>
      <c r="AF20" s="12">
        <v>241</v>
      </c>
      <c r="AG20" s="13">
        <f t="shared" si="1"/>
        <v>241</v>
      </c>
      <c r="AH20" s="23">
        <v>650.70000000000005</v>
      </c>
      <c r="AI20" s="23">
        <f t="shared" si="2"/>
        <v>650.70000000000005</v>
      </c>
      <c r="AJ20" s="23">
        <f t="shared" si="3"/>
        <v>100.256</v>
      </c>
      <c r="AK20" s="23">
        <f t="shared" si="4"/>
        <v>100.256</v>
      </c>
      <c r="AL20" s="27">
        <f t="shared" si="6"/>
        <v>89.514285714285705</v>
      </c>
      <c r="AM20" s="27">
        <f t="shared" si="5"/>
        <v>89.514285714285705</v>
      </c>
    </row>
    <row r="21" spans="1:39" ht="204.95" customHeight="1" x14ac:dyDescent="0.35">
      <c r="A21" s="10"/>
      <c r="B21" s="10" t="s">
        <v>35</v>
      </c>
      <c r="C21" s="10" t="s">
        <v>36</v>
      </c>
      <c r="D21" s="10" t="s">
        <v>59</v>
      </c>
      <c r="E21" s="10" t="s">
        <v>73</v>
      </c>
      <c r="F21" s="10" t="s">
        <v>74</v>
      </c>
      <c r="G21" s="10" t="s">
        <v>75</v>
      </c>
      <c r="H21" s="10" t="s">
        <v>76</v>
      </c>
      <c r="I21" s="10" t="s">
        <v>77</v>
      </c>
      <c r="J21" s="10" t="s">
        <v>78</v>
      </c>
      <c r="K21" s="10" t="str">
        <f>+VLOOKUP(E21,[1]Foglio4!$A$4:$E$255,5,0)</f>
        <v>45RIC</v>
      </c>
      <c r="L21" s="10">
        <v>2024</v>
      </c>
      <c r="M21" s="10" t="s">
        <v>44</v>
      </c>
      <c r="N21" s="10"/>
      <c r="O21" s="10"/>
      <c r="P21" s="10"/>
      <c r="Q21" s="10"/>
      <c r="R21" s="10">
        <v>1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>
        <f t="shared" si="0"/>
        <v>1</v>
      </c>
      <c r="AF21" s="12">
        <v>352</v>
      </c>
      <c r="AG21" s="13">
        <f t="shared" si="1"/>
        <v>352</v>
      </c>
      <c r="AH21" s="23">
        <v>950.40000000000009</v>
      </c>
      <c r="AI21" s="23">
        <f t="shared" si="2"/>
        <v>950.40000000000009</v>
      </c>
      <c r="AJ21" s="23">
        <f t="shared" si="3"/>
        <v>146.43199999999999</v>
      </c>
      <c r="AK21" s="23">
        <f t="shared" si="4"/>
        <v>146.43199999999999</v>
      </c>
      <c r="AL21" s="27">
        <f t="shared" si="6"/>
        <v>130.74285714285713</v>
      </c>
      <c r="AM21" s="27">
        <f t="shared" si="5"/>
        <v>130.74285714285713</v>
      </c>
    </row>
    <row r="22" spans="1:39" ht="204.95" customHeight="1" x14ac:dyDescent="0.35">
      <c r="A22" s="10"/>
      <c r="B22" s="10" t="s">
        <v>35</v>
      </c>
      <c r="C22" s="10" t="s">
        <v>36</v>
      </c>
      <c r="D22" s="10" t="s">
        <v>59</v>
      </c>
      <c r="E22" s="10" t="s">
        <v>79</v>
      </c>
      <c r="F22" s="10" t="s">
        <v>74</v>
      </c>
      <c r="G22" s="10" t="s">
        <v>80</v>
      </c>
      <c r="H22" s="10" t="s">
        <v>81</v>
      </c>
      <c r="I22" s="10" t="s">
        <v>77</v>
      </c>
      <c r="J22" s="10" t="s">
        <v>78</v>
      </c>
      <c r="K22" s="10" t="str">
        <f>+VLOOKUP(E22,[1]Foglio4!$A$4:$E$255,5,0)</f>
        <v>45RIC</v>
      </c>
      <c r="L22" s="10">
        <v>2024</v>
      </c>
      <c r="M22" s="10" t="s">
        <v>66</v>
      </c>
      <c r="N22" s="10"/>
      <c r="O22" s="10"/>
      <c r="P22" s="10"/>
      <c r="Q22" s="10"/>
      <c r="R22" s="10">
        <v>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>
        <f t="shared" si="0"/>
        <v>1</v>
      </c>
      <c r="AF22" s="12">
        <v>352</v>
      </c>
      <c r="AG22" s="13">
        <f t="shared" si="1"/>
        <v>352</v>
      </c>
      <c r="AH22" s="23">
        <v>950.40000000000009</v>
      </c>
      <c r="AI22" s="23">
        <f t="shared" si="2"/>
        <v>950.40000000000009</v>
      </c>
      <c r="AJ22" s="23">
        <f t="shared" si="3"/>
        <v>146.43199999999999</v>
      </c>
      <c r="AK22" s="23">
        <f t="shared" si="4"/>
        <v>146.43199999999999</v>
      </c>
      <c r="AL22" s="27">
        <f t="shared" si="6"/>
        <v>130.74285714285713</v>
      </c>
      <c r="AM22" s="27">
        <f t="shared" si="5"/>
        <v>130.74285714285713</v>
      </c>
    </row>
    <row r="23" spans="1:39" ht="204.95" customHeight="1" x14ac:dyDescent="0.35">
      <c r="A23" s="10"/>
      <c r="B23" s="10" t="s">
        <v>35</v>
      </c>
      <c r="C23" s="10" t="s">
        <v>36</v>
      </c>
      <c r="D23" s="10" t="s">
        <v>59</v>
      </c>
      <c r="E23" s="10" t="s">
        <v>82</v>
      </c>
      <c r="F23" s="10" t="s">
        <v>83</v>
      </c>
      <c r="G23" s="10" t="s">
        <v>84</v>
      </c>
      <c r="H23" s="10" t="s">
        <v>85</v>
      </c>
      <c r="I23" s="10" t="s">
        <v>86</v>
      </c>
      <c r="J23" s="10" t="s">
        <v>87</v>
      </c>
      <c r="K23" s="10" t="str">
        <f>+VLOOKUP(E23,[1]Foglio4!$A$4:$E$255,5,0)</f>
        <v>60RIC</v>
      </c>
      <c r="L23" s="10">
        <v>2023</v>
      </c>
      <c r="M23" s="10" t="s">
        <v>66</v>
      </c>
      <c r="N23" s="10">
        <v>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>
        <f t="shared" si="0"/>
        <v>1</v>
      </c>
      <c r="AF23" s="12">
        <v>241</v>
      </c>
      <c r="AG23" s="13">
        <f t="shared" si="1"/>
        <v>241</v>
      </c>
      <c r="AH23" s="23">
        <v>650.70000000000005</v>
      </c>
      <c r="AI23" s="23">
        <f t="shared" si="2"/>
        <v>650.70000000000005</v>
      </c>
      <c r="AJ23" s="23">
        <f t="shared" si="3"/>
        <v>100.256</v>
      </c>
      <c r="AK23" s="23">
        <f t="shared" si="4"/>
        <v>100.256</v>
      </c>
      <c r="AL23" s="27">
        <f t="shared" si="6"/>
        <v>89.514285714285705</v>
      </c>
      <c r="AM23" s="27">
        <f t="shared" si="5"/>
        <v>89.514285714285705</v>
      </c>
    </row>
    <row r="24" spans="1:39" ht="204.95" customHeight="1" x14ac:dyDescent="0.35">
      <c r="A24" s="10"/>
      <c r="B24" s="10" t="s">
        <v>35</v>
      </c>
      <c r="C24" s="10" t="s">
        <v>36</v>
      </c>
      <c r="D24" s="10" t="s">
        <v>88</v>
      </c>
      <c r="E24" s="10" t="s">
        <v>89</v>
      </c>
      <c r="F24" s="10" t="s">
        <v>90</v>
      </c>
      <c r="G24" s="10" t="s">
        <v>91</v>
      </c>
      <c r="H24" s="10" t="s">
        <v>92</v>
      </c>
      <c r="I24" s="10" t="s">
        <v>93</v>
      </c>
      <c r="J24" s="10" t="s">
        <v>94</v>
      </c>
      <c r="K24" s="10" t="str">
        <f>+VLOOKUP(E24,[1]Foglio4!$A$4:$E$255,5,0)</f>
        <v>70RIC</v>
      </c>
      <c r="L24" s="10">
        <v>2024</v>
      </c>
      <c r="M24" s="10" t="s">
        <v>66</v>
      </c>
      <c r="N24" s="10"/>
      <c r="O24" s="10"/>
      <c r="P24" s="10"/>
      <c r="Q24" s="10"/>
      <c r="R24" s="10"/>
      <c r="S24" s="10"/>
      <c r="T24" s="10"/>
      <c r="U24" s="10"/>
      <c r="V24" s="10">
        <v>2</v>
      </c>
      <c r="W24" s="10"/>
      <c r="X24" s="10"/>
      <c r="Y24" s="10"/>
      <c r="Z24" s="10">
        <v>3</v>
      </c>
      <c r="AA24" s="10"/>
      <c r="AB24" s="10">
        <v>2</v>
      </c>
      <c r="AC24" s="10"/>
      <c r="AD24" s="10">
        <v>1</v>
      </c>
      <c r="AE24" s="11">
        <f t="shared" si="0"/>
        <v>8</v>
      </c>
      <c r="AF24" s="12">
        <v>315</v>
      </c>
      <c r="AG24" s="13">
        <f t="shared" si="1"/>
        <v>2520</v>
      </c>
      <c r="AH24" s="23">
        <v>850.5</v>
      </c>
      <c r="AI24" s="23">
        <f t="shared" si="2"/>
        <v>6804</v>
      </c>
      <c r="AJ24" s="23">
        <f t="shared" si="3"/>
        <v>131.04</v>
      </c>
      <c r="AK24" s="23">
        <f t="shared" si="4"/>
        <v>1048.32</v>
      </c>
      <c r="AL24" s="27">
        <f t="shared" si="6"/>
        <v>116.99999999999999</v>
      </c>
      <c r="AM24" s="27">
        <f t="shared" si="5"/>
        <v>935.99999999999989</v>
      </c>
    </row>
    <row r="25" spans="1:39" ht="204.95" customHeight="1" x14ac:dyDescent="0.35">
      <c r="A25" s="10"/>
      <c r="B25" s="10" t="s">
        <v>35</v>
      </c>
      <c r="C25" s="10" t="s">
        <v>36</v>
      </c>
      <c r="D25" s="10" t="s">
        <v>59</v>
      </c>
      <c r="E25" s="10" t="s">
        <v>95</v>
      </c>
      <c r="F25" s="10" t="s">
        <v>96</v>
      </c>
      <c r="G25" s="10" t="s">
        <v>48</v>
      </c>
      <c r="H25" s="10" t="s">
        <v>97</v>
      </c>
      <c r="I25" s="10" t="s">
        <v>98</v>
      </c>
      <c r="J25" s="10" t="s">
        <v>99</v>
      </c>
      <c r="K25" s="10" t="str">
        <f>+VLOOKUP(E25,[1]Foglio4!$A$4:$E$255,5,0)</f>
        <v>70RIC</v>
      </c>
      <c r="L25" s="10">
        <v>2023</v>
      </c>
      <c r="M25" s="10" t="s">
        <v>66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>
        <v>1</v>
      </c>
      <c r="AA25" s="10"/>
      <c r="AB25" s="10"/>
      <c r="AC25" s="10"/>
      <c r="AD25" s="10"/>
      <c r="AE25" s="11">
        <f t="shared" si="0"/>
        <v>1</v>
      </c>
      <c r="AF25" s="12">
        <v>352</v>
      </c>
      <c r="AG25" s="13">
        <f t="shared" si="1"/>
        <v>352</v>
      </c>
      <c r="AH25" s="23">
        <v>950.40000000000009</v>
      </c>
      <c r="AI25" s="23">
        <f t="shared" si="2"/>
        <v>950.40000000000009</v>
      </c>
      <c r="AJ25" s="23">
        <f t="shared" si="3"/>
        <v>146.43199999999999</v>
      </c>
      <c r="AK25" s="23">
        <f t="shared" si="4"/>
        <v>146.43199999999999</v>
      </c>
      <c r="AL25" s="27">
        <f t="shared" si="6"/>
        <v>130.74285714285713</v>
      </c>
      <c r="AM25" s="27">
        <f t="shared" si="5"/>
        <v>130.74285714285713</v>
      </c>
    </row>
    <row r="26" spans="1:39" ht="204.95" customHeight="1" x14ac:dyDescent="0.35">
      <c r="A26" s="10"/>
      <c r="B26" s="10" t="s">
        <v>35</v>
      </c>
      <c r="C26" s="10" t="s">
        <v>36</v>
      </c>
      <c r="D26" s="10" t="s">
        <v>45</v>
      </c>
      <c r="E26" s="10" t="s">
        <v>100</v>
      </c>
      <c r="F26" s="10" t="s">
        <v>101</v>
      </c>
      <c r="G26" s="10" t="s">
        <v>62</v>
      </c>
      <c r="H26" s="10" t="s">
        <v>102</v>
      </c>
      <c r="I26" s="10" t="s">
        <v>103</v>
      </c>
      <c r="J26" s="10" t="s">
        <v>104</v>
      </c>
      <c r="K26" s="10" t="str">
        <f>+VLOOKUP(E26,[1]Foglio4!$A$4:$E$255,5,0)</f>
        <v>10GOM</v>
      </c>
      <c r="L26" s="10">
        <v>2024</v>
      </c>
      <c r="M26" s="10" t="s">
        <v>44</v>
      </c>
      <c r="N26" s="10"/>
      <c r="O26" s="10"/>
      <c r="P26" s="10"/>
      <c r="Q26" s="10"/>
      <c r="R26" s="10"/>
      <c r="S26" s="10"/>
      <c r="T26" s="10"/>
      <c r="U26" s="10"/>
      <c r="V26" s="10">
        <v>1</v>
      </c>
      <c r="W26" s="10"/>
      <c r="X26" s="10"/>
      <c r="Y26" s="10"/>
      <c r="Z26" s="10"/>
      <c r="AA26" s="10"/>
      <c r="AB26" s="10">
        <v>1</v>
      </c>
      <c r="AC26" s="10"/>
      <c r="AD26" s="10"/>
      <c r="AE26" s="11">
        <f t="shared" si="0"/>
        <v>2</v>
      </c>
      <c r="AF26" s="12">
        <v>256</v>
      </c>
      <c r="AG26" s="13">
        <f t="shared" si="1"/>
        <v>512</v>
      </c>
      <c r="AH26" s="23">
        <v>691.2</v>
      </c>
      <c r="AI26" s="23">
        <f t="shared" si="2"/>
        <v>1382.4</v>
      </c>
      <c r="AJ26" s="23">
        <f t="shared" si="3"/>
        <v>106.496</v>
      </c>
      <c r="AK26" s="23">
        <f t="shared" si="4"/>
        <v>212.99199999999999</v>
      </c>
      <c r="AL26" s="27">
        <f t="shared" si="6"/>
        <v>95.085714285714275</v>
      </c>
      <c r="AM26" s="27">
        <f t="shared" si="5"/>
        <v>190.17142857142855</v>
      </c>
    </row>
    <row r="27" spans="1:39" ht="204.95" customHeight="1" x14ac:dyDescent="0.35">
      <c r="A27" s="10"/>
      <c r="B27" s="10" t="s">
        <v>35</v>
      </c>
      <c r="C27" s="10" t="s">
        <v>36</v>
      </c>
      <c r="D27" s="10" t="s">
        <v>59</v>
      </c>
      <c r="E27" s="10" t="s">
        <v>105</v>
      </c>
      <c r="F27" s="10" t="s">
        <v>106</v>
      </c>
      <c r="G27" s="10" t="s">
        <v>55</v>
      </c>
      <c r="H27" s="10" t="s">
        <v>56</v>
      </c>
      <c r="I27" s="10" t="s">
        <v>107</v>
      </c>
      <c r="J27" s="10" t="s">
        <v>108</v>
      </c>
      <c r="K27" s="10" t="str">
        <f>+VLOOKUP(E27,[1]Foglio4!$A$4:$E$255,5,0)</f>
        <v>70RIC</v>
      </c>
      <c r="L27" s="10">
        <v>2025</v>
      </c>
      <c r="M27" s="10" t="s">
        <v>44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>
        <v>1</v>
      </c>
      <c r="AE27" s="11">
        <f t="shared" si="0"/>
        <v>1</v>
      </c>
      <c r="AF27" s="12">
        <v>278</v>
      </c>
      <c r="AG27" s="13">
        <f t="shared" si="1"/>
        <v>278</v>
      </c>
      <c r="AH27" s="23">
        <v>750.6</v>
      </c>
      <c r="AI27" s="23">
        <f t="shared" si="2"/>
        <v>750.6</v>
      </c>
      <c r="AJ27" s="23">
        <f t="shared" si="3"/>
        <v>115.648</v>
      </c>
      <c r="AK27" s="23">
        <f t="shared" si="4"/>
        <v>115.648</v>
      </c>
      <c r="AL27" s="27">
        <f t="shared" si="6"/>
        <v>103.25714285714284</v>
      </c>
      <c r="AM27" s="27">
        <f t="shared" si="5"/>
        <v>103.25714285714284</v>
      </c>
    </row>
    <row r="28" spans="1:39" ht="204.95" customHeight="1" x14ac:dyDescent="0.35">
      <c r="A28" s="10"/>
      <c r="B28" s="10" t="s">
        <v>35</v>
      </c>
      <c r="C28" s="10" t="s">
        <v>36</v>
      </c>
      <c r="D28" s="10" t="s">
        <v>45</v>
      </c>
      <c r="E28" s="10" t="s">
        <v>109</v>
      </c>
      <c r="F28" s="10" t="s">
        <v>110</v>
      </c>
      <c r="G28" s="10" t="s">
        <v>84</v>
      </c>
      <c r="H28" s="10" t="s">
        <v>85</v>
      </c>
      <c r="I28" s="10" t="s">
        <v>111</v>
      </c>
      <c r="J28" s="10" t="s">
        <v>112</v>
      </c>
      <c r="K28" s="10" t="str">
        <f>+VLOOKUP(E28,[1]Foglio4!$A$4:$E$255,5,0)</f>
        <v>20RIC</v>
      </c>
      <c r="L28" s="10">
        <v>2024</v>
      </c>
      <c r="M28" s="10" t="s">
        <v>66</v>
      </c>
      <c r="N28" s="10"/>
      <c r="O28" s="10"/>
      <c r="P28" s="10">
        <v>1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>
        <f t="shared" si="0"/>
        <v>1</v>
      </c>
      <c r="AF28" s="12">
        <v>256</v>
      </c>
      <c r="AG28" s="13">
        <f t="shared" si="1"/>
        <v>256</v>
      </c>
      <c r="AH28" s="23">
        <v>691.2</v>
      </c>
      <c r="AI28" s="23">
        <f t="shared" si="2"/>
        <v>691.2</v>
      </c>
      <c r="AJ28" s="23">
        <f t="shared" si="3"/>
        <v>106.496</v>
      </c>
      <c r="AK28" s="23">
        <f t="shared" si="4"/>
        <v>106.496</v>
      </c>
      <c r="AL28" s="27">
        <f t="shared" si="6"/>
        <v>95.085714285714275</v>
      </c>
      <c r="AM28" s="27">
        <f t="shared" si="5"/>
        <v>95.085714285714275</v>
      </c>
    </row>
    <row r="29" spans="1:39" ht="204.95" customHeight="1" x14ac:dyDescent="0.35">
      <c r="A29" s="10"/>
      <c r="B29" s="10" t="s">
        <v>35</v>
      </c>
      <c r="C29" s="10" t="s">
        <v>36</v>
      </c>
      <c r="D29" s="10" t="s">
        <v>37</v>
      </c>
      <c r="E29" s="10" t="s">
        <v>113</v>
      </c>
      <c r="F29" s="10" t="s">
        <v>114</v>
      </c>
      <c r="G29" s="10" t="s">
        <v>40</v>
      </c>
      <c r="H29" s="10" t="s">
        <v>41</v>
      </c>
      <c r="I29" s="10" t="s">
        <v>71</v>
      </c>
      <c r="J29" s="10" t="s">
        <v>115</v>
      </c>
      <c r="K29" s="10" t="str">
        <f>+VLOOKUP(E29,[1]Foglio4!$A$4:$E$255,5,0)</f>
        <v>85RIC</v>
      </c>
      <c r="L29" s="10">
        <v>2024</v>
      </c>
      <c r="M29" s="10" t="s">
        <v>44</v>
      </c>
      <c r="N29" s="10"/>
      <c r="O29" s="10"/>
      <c r="P29" s="10"/>
      <c r="Q29" s="10">
        <v>2</v>
      </c>
      <c r="R29" s="10"/>
      <c r="S29" s="10">
        <v>2</v>
      </c>
      <c r="T29" s="10"/>
      <c r="U29" s="10"/>
      <c r="V29" s="10"/>
      <c r="W29" s="10">
        <v>1</v>
      </c>
      <c r="X29" s="10"/>
      <c r="Y29" s="10">
        <v>5</v>
      </c>
      <c r="Z29" s="10">
        <v>3</v>
      </c>
      <c r="AA29" s="10">
        <v>6</v>
      </c>
      <c r="AB29" s="10">
        <v>3</v>
      </c>
      <c r="AC29" s="10">
        <v>3</v>
      </c>
      <c r="AD29" s="10">
        <v>4</v>
      </c>
      <c r="AE29" s="11">
        <f t="shared" si="0"/>
        <v>29</v>
      </c>
      <c r="AF29" s="12">
        <v>293</v>
      </c>
      <c r="AG29" s="13">
        <f t="shared" si="1"/>
        <v>8497</v>
      </c>
      <c r="AH29" s="23">
        <v>791.1</v>
      </c>
      <c r="AI29" s="23">
        <f t="shared" si="2"/>
        <v>22941.9</v>
      </c>
      <c r="AJ29" s="23">
        <f t="shared" si="3"/>
        <v>121.88799999999999</v>
      </c>
      <c r="AK29" s="23">
        <f t="shared" si="4"/>
        <v>3534.752</v>
      </c>
      <c r="AL29" s="27">
        <f t="shared" si="6"/>
        <v>108.82857142857141</v>
      </c>
      <c r="AM29" s="27">
        <f t="shared" si="5"/>
        <v>3156.028571428571</v>
      </c>
    </row>
    <row r="30" spans="1:39" ht="204.95" customHeight="1" x14ac:dyDescent="0.35">
      <c r="A30" s="10"/>
      <c r="B30" s="10" t="s">
        <v>35</v>
      </c>
      <c r="C30" s="10" t="s">
        <v>36</v>
      </c>
      <c r="D30" s="10" t="s">
        <v>59</v>
      </c>
      <c r="E30" s="10" t="s">
        <v>116</v>
      </c>
      <c r="F30" s="10" t="s">
        <v>117</v>
      </c>
      <c r="G30" s="10" t="s">
        <v>84</v>
      </c>
      <c r="H30" s="10" t="s">
        <v>85</v>
      </c>
      <c r="I30" s="10" t="s">
        <v>118</v>
      </c>
      <c r="J30" s="10" t="s">
        <v>119</v>
      </c>
      <c r="K30" s="10" t="str">
        <f>+VLOOKUP(E30,[1]Foglio4!$A$4:$E$255,5,0)</f>
        <v>85RIC</v>
      </c>
      <c r="L30" s="10">
        <v>2023</v>
      </c>
      <c r="M30" s="10" t="s">
        <v>44</v>
      </c>
      <c r="N30" s="10">
        <v>1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>
        <f t="shared" si="0"/>
        <v>1</v>
      </c>
      <c r="AF30" s="12">
        <v>230</v>
      </c>
      <c r="AG30" s="13">
        <f t="shared" si="1"/>
        <v>230</v>
      </c>
      <c r="AH30" s="23">
        <v>621</v>
      </c>
      <c r="AI30" s="23">
        <f t="shared" si="2"/>
        <v>621</v>
      </c>
      <c r="AJ30" s="23">
        <f t="shared" si="3"/>
        <v>95.679999999999993</v>
      </c>
      <c r="AK30" s="23">
        <f t="shared" si="4"/>
        <v>95.679999999999993</v>
      </c>
      <c r="AL30" s="27">
        <f t="shared" si="6"/>
        <v>85.428571428571416</v>
      </c>
      <c r="AM30" s="27">
        <f t="shared" si="5"/>
        <v>85.428571428571416</v>
      </c>
    </row>
    <row r="31" spans="1:39" ht="204.95" customHeight="1" x14ac:dyDescent="0.35">
      <c r="A31" s="10"/>
      <c r="B31" s="10" t="s">
        <v>35</v>
      </c>
      <c r="C31" s="10" t="s">
        <v>36</v>
      </c>
      <c r="D31" s="10" t="s">
        <v>59</v>
      </c>
      <c r="E31" s="10" t="s">
        <v>120</v>
      </c>
      <c r="F31" s="10" t="s">
        <v>121</v>
      </c>
      <c r="G31" s="10" t="s">
        <v>84</v>
      </c>
      <c r="H31" s="10" t="s">
        <v>85</v>
      </c>
      <c r="I31" s="10" t="s">
        <v>122</v>
      </c>
      <c r="J31" s="10" t="s">
        <v>123</v>
      </c>
      <c r="K31" s="10" t="str">
        <f>+VLOOKUP(E31,[1]Foglio4!$A$4:$E$255,5,0)</f>
        <v>55RIC</v>
      </c>
      <c r="L31" s="10">
        <v>2024</v>
      </c>
      <c r="M31" s="10" t="s">
        <v>44</v>
      </c>
      <c r="N31" s="10">
        <v>1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>
        <f t="shared" si="0"/>
        <v>1</v>
      </c>
      <c r="AF31" s="12">
        <v>219</v>
      </c>
      <c r="AG31" s="13">
        <f t="shared" si="1"/>
        <v>219</v>
      </c>
      <c r="AH31" s="23">
        <v>591.30000000000007</v>
      </c>
      <c r="AI31" s="23">
        <f t="shared" si="2"/>
        <v>591.30000000000007</v>
      </c>
      <c r="AJ31" s="23">
        <f t="shared" si="3"/>
        <v>91.103999999999999</v>
      </c>
      <c r="AK31" s="23">
        <f t="shared" si="4"/>
        <v>91.103999999999999</v>
      </c>
      <c r="AL31" s="27">
        <f t="shared" si="6"/>
        <v>81.342857142857127</v>
      </c>
      <c r="AM31" s="27">
        <f t="shared" si="5"/>
        <v>81.342857142857127</v>
      </c>
    </row>
    <row r="32" spans="1:39" ht="204.95" customHeight="1" x14ac:dyDescent="0.35">
      <c r="A32" s="10"/>
      <c r="B32" s="10" t="s">
        <v>35</v>
      </c>
      <c r="C32" s="10" t="s">
        <v>36</v>
      </c>
      <c r="D32" s="10" t="s">
        <v>59</v>
      </c>
      <c r="E32" s="10" t="s">
        <v>124</v>
      </c>
      <c r="F32" s="10" t="s">
        <v>121</v>
      </c>
      <c r="G32" s="10" t="s">
        <v>84</v>
      </c>
      <c r="H32" s="10" t="s">
        <v>85</v>
      </c>
      <c r="I32" s="10" t="s">
        <v>77</v>
      </c>
      <c r="J32" s="10" t="s">
        <v>78</v>
      </c>
      <c r="K32" s="10" t="str">
        <f>+VLOOKUP(E32,[1]Foglio4!$A$4:$E$255,5,0)</f>
        <v>55RIC</v>
      </c>
      <c r="L32" s="10">
        <v>2024</v>
      </c>
      <c r="M32" s="10" t="s">
        <v>44</v>
      </c>
      <c r="N32" s="10">
        <v>1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>
        <f t="shared" si="0"/>
        <v>1</v>
      </c>
      <c r="AF32" s="12">
        <v>256</v>
      </c>
      <c r="AG32" s="13">
        <f t="shared" si="1"/>
        <v>256</v>
      </c>
      <c r="AH32" s="23">
        <v>691.2</v>
      </c>
      <c r="AI32" s="23">
        <f t="shared" si="2"/>
        <v>691.2</v>
      </c>
      <c r="AJ32" s="23">
        <f t="shared" si="3"/>
        <v>106.496</v>
      </c>
      <c r="AK32" s="23">
        <f t="shared" si="4"/>
        <v>106.496</v>
      </c>
      <c r="AL32" s="27">
        <f t="shared" si="6"/>
        <v>95.085714285714275</v>
      </c>
      <c r="AM32" s="27">
        <f t="shared" si="5"/>
        <v>95.085714285714275</v>
      </c>
    </row>
    <row r="33" spans="1:39" ht="204.95" customHeight="1" x14ac:dyDescent="0.35">
      <c r="A33" s="10"/>
      <c r="B33" s="10" t="s">
        <v>35</v>
      </c>
      <c r="C33" s="10" t="s">
        <v>36</v>
      </c>
      <c r="D33" s="10" t="s">
        <v>59</v>
      </c>
      <c r="E33" s="10" t="s">
        <v>125</v>
      </c>
      <c r="F33" s="10" t="s">
        <v>121</v>
      </c>
      <c r="G33" s="10" t="s">
        <v>84</v>
      </c>
      <c r="H33" s="10" t="s">
        <v>85</v>
      </c>
      <c r="I33" s="10" t="s">
        <v>126</v>
      </c>
      <c r="J33" s="10" t="s">
        <v>127</v>
      </c>
      <c r="K33" s="10" t="str">
        <f>+VLOOKUP(E33,[1]Foglio4!$A$4:$E$255,5,0)</f>
        <v>55RIC</v>
      </c>
      <c r="L33" s="10">
        <v>2023</v>
      </c>
      <c r="M33" s="10" t="s">
        <v>44</v>
      </c>
      <c r="N33" s="10">
        <v>1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>
        <f t="shared" si="0"/>
        <v>1</v>
      </c>
      <c r="AF33" s="12">
        <v>219</v>
      </c>
      <c r="AG33" s="13">
        <f t="shared" si="1"/>
        <v>219</v>
      </c>
      <c r="AH33" s="23">
        <v>591.30000000000007</v>
      </c>
      <c r="AI33" s="23">
        <f t="shared" si="2"/>
        <v>591.30000000000007</v>
      </c>
      <c r="AJ33" s="23">
        <f t="shared" si="3"/>
        <v>91.103999999999999</v>
      </c>
      <c r="AK33" s="23">
        <f t="shared" si="4"/>
        <v>91.103999999999999</v>
      </c>
      <c r="AL33" s="27">
        <f t="shared" si="6"/>
        <v>81.342857142857127</v>
      </c>
      <c r="AM33" s="27">
        <f t="shared" si="5"/>
        <v>81.342857142857127</v>
      </c>
    </row>
    <row r="34" spans="1:39" ht="204.95" customHeight="1" x14ac:dyDescent="0.35">
      <c r="A34" s="10"/>
      <c r="B34" s="10" t="s">
        <v>35</v>
      </c>
      <c r="C34" s="10" t="s">
        <v>36</v>
      </c>
      <c r="D34" s="10" t="s">
        <v>59</v>
      </c>
      <c r="E34" s="10" t="s">
        <v>128</v>
      </c>
      <c r="F34" s="10" t="s">
        <v>129</v>
      </c>
      <c r="G34" s="10" t="s">
        <v>84</v>
      </c>
      <c r="H34" s="10" t="s">
        <v>85</v>
      </c>
      <c r="I34" s="10" t="s">
        <v>130</v>
      </c>
      <c r="J34" s="10" t="s">
        <v>131</v>
      </c>
      <c r="K34" s="10" t="str">
        <f>+VLOOKUP(E34,[1]Foglio4!$A$4:$E$255,5,0)</f>
        <v>70RIC</v>
      </c>
      <c r="L34" s="10">
        <v>2024</v>
      </c>
      <c r="M34" s="10" t="s">
        <v>44</v>
      </c>
      <c r="N34" s="10"/>
      <c r="O34" s="10"/>
      <c r="P34" s="10"/>
      <c r="Q34" s="10">
        <v>1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>
        <f t="shared" si="0"/>
        <v>1</v>
      </c>
      <c r="AF34" s="12">
        <v>219</v>
      </c>
      <c r="AG34" s="13">
        <f t="shared" si="1"/>
        <v>219</v>
      </c>
      <c r="AH34" s="23">
        <v>591.30000000000007</v>
      </c>
      <c r="AI34" s="23">
        <f t="shared" si="2"/>
        <v>591.30000000000007</v>
      </c>
      <c r="AJ34" s="23">
        <f t="shared" si="3"/>
        <v>91.103999999999999</v>
      </c>
      <c r="AK34" s="23">
        <f t="shared" si="4"/>
        <v>91.103999999999999</v>
      </c>
      <c r="AL34" s="27">
        <f t="shared" si="6"/>
        <v>81.342857142857127</v>
      </c>
      <c r="AM34" s="27">
        <f t="shared" si="5"/>
        <v>81.342857142857127</v>
      </c>
    </row>
    <row r="35" spans="1:39" ht="204.95" customHeight="1" x14ac:dyDescent="0.35">
      <c r="A35" s="10"/>
      <c r="B35" s="10" t="s">
        <v>35</v>
      </c>
      <c r="C35" s="10" t="s">
        <v>36</v>
      </c>
      <c r="D35" s="10" t="s">
        <v>45</v>
      </c>
      <c r="E35" s="10" t="s">
        <v>132</v>
      </c>
      <c r="F35" s="10" t="s">
        <v>133</v>
      </c>
      <c r="G35" s="10" t="s">
        <v>84</v>
      </c>
      <c r="H35" s="10" t="s">
        <v>85</v>
      </c>
      <c r="I35" s="10" t="s">
        <v>134</v>
      </c>
      <c r="J35" s="10" t="s">
        <v>135</v>
      </c>
      <c r="K35" s="10" t="str">
        <f>+VLOOKUP(E35,[1]Foglio4!$A$4:$E$255,5,0)</f>
        <v>05CUO</v>
      </c>
      <c r="L35" s="10">
        <v>2024</v>
      </c>
      <c r="M35" s="10" t="s">
        <v>44</v>
      </c>
      <c r="N35" s="10">
        <v>1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>
        <f t="shared" si="0"/>
        <v>1</v>
      </c>
      <c r="AF35" s="12">
        <v>256</v>
      </c>
      <c r="AG35" s="13">
        <f t="shared" si="1"/>
        <v>256</v>
      </c>
      <c r="AH35" s="23">
        <v>691.2</v>
      </c>
      <c r="AI35" s="23">
        <f t="shared" si="2"/>
        <v>691.2</v>
      </c>
      <c r="AJ35" s="23">
        <f t="shared" si="3"/>
        <v>106.496</v>
      </c>
      <c r="AK35" s="23">
        <f t="shared" si="4"/>
        <v>106.496</v>
      </c>
      <c r="AL35" s="27">
        <f t="shared" si="6"/>
        <v>95.085714285714275</v>
      </c>
      <c r="AM35" s="27">
        <f t="shared" si="5"/>
        <v>95.085714285714275</v>
      </c>
    </row>
    <row r="36" spans="1:39" ht="204.95" customHeight="1" x14ac:dyDescent="0.35">
      <c r="A36" s="10"/>
      <c r="B36" s="10" t="s">
        <v>35</v>
      </c>
      <c r="C36" s="10" t="s">
        <v>36</v>
      </c>
      <c r="D36" s="10" t="s">
        <v>136</v>
      </c>
      <c r="E36" s="10" t="s">
        <v>137</v>
      </c>
      <c r="F36" s="10" t="s">
        <v>138</v>
      </c>
      <c r="G36" s="10" t="s">
        <v>139</v>
      </c>
      <c r="H36" s="10" t="s">
        <v>140</v>
      </c>
      <c r="I36" s="10" t="s">
        <v>141</v>
      </c>
      <c r="J36" s="10" t="s">
        <v>142</v>
      </c>
      <c r="K36" s="10" t="str">
        <f>+VLOOKUP(E36,[1]Foglio4!$A$4:$E$255,5,0)</f>
        <v>15RIC</v>
      </c>
      <c r="L36" s="10">
        <v>2023</v>
      </c>
      <c r="M36" s="10" t="s">
        <v>66</v>
      </c>
      <c r="N36" s="10"/>
      <c r="O36" s="10"/>
      <c r="P36" s="10"/>
      <c r="Q36" s="10"/>
      <c r="R36" s="10"/>
      <c r="S36" s="10"/>
      <c r="T36" s="10">
        <v>1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>
        <f t="shared" si="0"/>
        <v>1</v>
      </c>
      <c r="AF36" s="12">
        <v>230</v>
      </c>
      <c r="AG36" s="13">
        <f t="shared" si="1"/>
        <v>230</v>
      </c>
      <c r="AH36" s="23">
        <v>621</v>
      </c>
      <c r="AI36" s="23">
        <f t="shared" si="2"/>
        <v>621</v>
      </c>
      <c r="AJ36" s="23">
        <f t="shared" si="3"/>
        <v>95.679999999999993</v>
      </c>
      <c r="AK36" s="23">
        <f t="shared" si="4"/>
        <v>95.679999999999993</v>
      </c>
      <c r="AL36" s="27">
        <f t="shared" si="6"/>
        <v>85.428571428571416</v>
      </c>
      <c r="AM36" s="27">
        <f t="shared" si="5"/>
        <v>85.428571428571416</v>
      </c>
    </row>
    <row r="37" spans="1:39" ht="204.95" customHeight="1" x14ac:dyDescent="0.35">
      <c r="A37" s="10"/>
      <c r="B37" s="10" t="s">
        <v>35</v>
      </c>
      <c r="C37" s="10" t="s">
        <v>36</v>
      </c>
      <c r="D37" s="10" t="s">
        <v>136</v>
      </c>
      <c r="E37" s="10" t="s">
        <v>143</v>
      </c>
      <c r="F37" s="10" t="s">
        <v>144</v>
      </c>
      <c r="G37" s="10" t="s">
        <v>145</v>
      </c>
      <c r="H37" s="10" t="s">
        <v>146</v>
      </c>
      <c r="I37" s="10" t="s">
        <v>77</v>
      </c>
      <c r="J37" s="10" t="s">
        <v>78</v>
      </c>
      <c r="K37" s="10" t="str">
        <f>+VLOOKUP(E37,[1]Foglio4!$A$4:$E$255,5,0)</f>
        <v>60RIC</v>
      </c>
      <c r="L37" s="10">
        <v>2023</v>
      </c>
      <c r="M37" s="10" t="s">
        <v>44</v>
      </c>
      <c r="N37" s="10"/>
      <c r="O37" s="10"/>
      <c r="P37" s="10"/>
      <c r="Q37" s="10"/>
      <c r="R37" s="10"/>
      <c r="S37" s="10"/>
      <c r="T37" s="10"/>
      <c r="U37" s="10">
        <v>1</v>
      </c>
      <c r="V37" s="10"/>
      <c r="W37" s="10"/>
      <c r="X37" s="10"/>
      <c r="Y37" s="10"/>
      <c r="Z37" s="10"/>
      <c r="AA37" s="10"/>
      <c r="AB37" s="10"/>
      <c r="AC37" s="10"/>
      <c r="AD37" s="10"/>
      <c r="AE37" s="11">
        <f t="shared" si="0"/>
        <v>1</v>
      </c>
      <c r="AF37" s="12">
        <v>256</v>
      </c>
      <c r="AG37" s="13">
        <f t="shared" si="1"/>
        <v>256</v>
      </c>
      <c r="AH37" s="23">
        <v>691.2</v>
      </c>
      <c r="AI37" s="23">
        <f t="shared" si="2"/>
        <v>691.2</v>
      </c>
      <c r="AJ37" s="23">
        <f t="shared" si="3"/>
        <v>106.496</v>
      </c>
      <c r="AK37" s="23">
        <f t="shared" si="4"/>
        <v>106.496</v>
      </c>
      <c r="AL37" s="27">
        <f t="shared" si="6"/>
        <v>95.085714285714275</v>
      </c>
      <c r="AM37" s="27">
        <f t="shared" si="5"/>
        <v>95.085714285714275</v>
      </c>
    </row>
    <row r="38" spans="1:39" ht="204.95" customHeight="1" x14ac:dyDescent="0.35">
      <c r="A38" s="10" t="s">
        <v>147</v>
      </c>
      <c r="B38" s="10" t="s">
        <v>35</v>
      </c>
      <c r="C38" s="10" t="s">
        <v>36</v>
      </c>
      <c r="D38" s="10" t="s">
        <v>136</v>
      </c>
      <c r="E38" s="10" t="s">
        <v>148</v>
      </c>
      <c r="F38" s="10" t="s">
        <v>149</v>
      </c>
      <c r="G38" s="10" t="s">
        <v>48</v>
      </c>
      <c r="H38" s="10" t="s">
        <v>49</v>
      </c>
      <c r="I38" s="10" t="s">
        <v>150</v>
      </c>
      <c r="J38" s="10" t="s">
        <v>151</v>
      </c>
      <c r="K38" s="10" t="str">
        <f>+VLOOKUP(E38,[1]Foglio4!$A$4:$E$255,5,0)</f>
        <v>85RIC</v>
      </c>
      <c r="L38" s="10">
        <v>2024</v>
      </c>
      <c r="M38" s="10" t="s">
        <v>66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>
        <v>1</v>
      </c>
      <c r="Y38" s="10"/>
      <c r="Z38" s="10"/>
      <c r="AA38" s="10"/>
      <c r="AB38" s="10"/>
      <c r="AC38" s="10"/>
      <c r="AD38" s="10"/>
      <c r="AE38" s="11">
        <f t="shared" si="0"/>
        <v>1</v>
      </c>
      <c r="AF38" s="12">
        <v>233</v>
      </c>
      <c r="AG38" s="13">
        <f t="shared" si="1"/>
        <v>233</v>
      </c>
      <c r="AH38" s="23">
        <v>629.1</v>
      </c>
      <c r="AI38" s="23">
        <f t="shared" si="2"/>
        <v>629.1</v>
      </c>
      <c r="AJ38" s="23">
        <f t="shared" si="3"/>
        <v>96.927999999999997</v>
      </c>
      <c r="AK38" s="23">
        <f t="shared" si="4"/>
        <v>96.927999999999997</v>
      </c>
      <c r="AL38" s="27">
        <f t="shared" si="6"/>
        <v>86.54285714285713</v>
      </c>
      <c r="AM38" s="27">
        <f t="shared" si="5"/>
        <v>86.54285714285713</v>
      </c>
    </row>
    <row r="39" spans="1:39" ht="204.95" customHeight="1" x14ac:dyDescent="0.35">
      <c r="A39" s="10"/>
      <c r="B39" s="10" t="s">
        <v>35</v>
      </c>
      <c r="C39" s="10" t="s">
        <v>36</v>
      </c>
      <c r="D39" s="10" t="s">
        <v>152</v>
      </c>
      <c r="E39" s="10" t="s">
        <v>153</v>
      </c>
      <c r="F39" s="10" t="s">
        <v>154</v>
      </c>
      <c r="G39" s="10" t="s">
        <v>155</v>
      </c>
      <c r="H39" s="10" t="s">
        <v>156</v>
      </c>
      <c r="I39" s="10" t="s">
        <v>134</v>
      </c>
      <c r="J39" s="10" t="s">
        <v>135</v>
      </c>
      <c r="K39" s="10" t="str">
        <f>+VLOOKUP(E39,[1]Foglio4!$A$4:$E$255,5,0)</f>
        <v>10GOM</v>
      </c>
      <c r="L39" s="10">
        <v>2023</v>
      </c>
      <c r="M39" s="10" t="s">
        <v>66</v>
      </c>
      <c r="N39" s="10"/>
      <c r="O39" s="10"/>
      <c r="P39" s="10"/>
      <c r="Q39" s="10"/>
      <c r="R39" s="10"/>
      <c r="S39" s="10"/>
      <c r="T39" s="10"/>
      <c r="U39" s="10"/>
      <c r="V39" s="10">
        <v>1</v>
      </c>
      <c r="W39" s="10"/>
      <c r="X39" s="10"/>
      <c r="Y39" s="10"/>
      <c r="Z39" s="10"/>
      <c r="AA39" s="10"/>
      <c r="AB39" s="10"/>
      <c r="AC39" s="10"/>
      <c r="AD39" s="10"/>
      <c r="AE39" s="11">
        <f t="shared" si="0"/>
        <v>1</v>
      </c>
      <c r="AF39" s="12">
        <v>256</v>
      </c>
      <c r="AG39" s="13">
        <f t="shared" si="1"/>
        <v>256</v>
      </c>
      <c r="AH39" s="23">
        <v>691.2</v>
      </c>
      <c r="AI39" s="23">
        <f t="shared" si="2"/>
        <v>691.2</v>
      </c>
      <c r="AJ39" s="23">
        <f t="shared" si="3"/>
        <v>106.496</v>
      </c>
      <c r="AK39" s="23">
        <f t="shared" si="4"/>
        <v>106.496</v>
      </c>
      <c r="AL39" s="27">
        <f t="shared" si="6"/>
        <v>95.085714285714275</v>
      </c>
      <c r="AM39" s="27">
        <f t="shared" si="5"/>
        <v>95.085714285714275</v>
      </c>
    </row>
    <row r="40" spans="1:39" ht="204.95" customHeight="1" x14ac:dyDescent="0.35">
      <c r="A40" s="10"/>
      <c r="B40" s="10" t="s">
        <v>35</v>
      </c>
      <c r="C40" s="10" t="s">
        <v>36</v>
      </c>
      <c r="D40" s="10" t="s">
        <v>157</v>
      </c>
      <c r="E40" s="10" t="s">
        <v>158</v>
      </c>
      <c r="F40" s="10" t="s">
        <v>159</v>
      </c>
      <c r="G40" s="10" t="s">
        <v>160</v>
      </c>
      <c r="H40" s="10" t="s">
        <v>161</v>
      </c>
      <c r="I40" s="10" t="s">
        <v>162</v>
      </c>
      <c r="J40" s="10" t="s">
        <v>163</v>
      </c>
      <c r="K40" s="10" t="str">
        <f>+VLOOKUP(E40,[1]Foglio4!$A$4:$E$255,5,0)</f>
        <v>20GOM</v>
      </c>
      <c r="L40" s="10">
        <v>2024</v>
      </c>
      <c r="M40" s="10" t="s">
        <v>66</v>
      </c>
      <c r="N40" s="10"/>
      <c r="O40" s="10"/>
      <c r="P40" s="10"/>
      <c r="Q40" s="10"/>
      <c r="R40" s="10"/>
      <c r="S40" s="10"/>
      <c r="T40" s="10"/>
      <c r="U40" s="10">
        <v>2</v>
      </c>
      <c r="V40" s="10">
        <v>3</v>
      </c>
      <c r="W40" s="10">
        <v>1</v>
      </c>
      <c r="X40" s="10">
        <v>3</v>
      </c>
      <c r="Y40" s="10"/>
      <c r="Z40" s="10"/>
      <c r="AA40" s="10"/>
      <c r="AB40" s="10"/>
      <c r="AC40" s="10"/>
      <c r="AD40" s="10"/>
      <c r="AE40" s="11">
        <f t="shared" si="0"/>
        <v>9</v>
      </c>
      <c r="AF40" s="12">
        <v>241</v>
      </c>
      <c r="AG40" s="13">
        <f t="shared" si="1"/>
        <v>2169</v>
      </c>
      <c r="AH40" s="23">
        <v>650.70000000000005</v>
      </c>
      <c r="AI40" s="23">
        <f t="shared" si="2"/>
        <v>5856.3</v>
      </c>
      <c r="AJ40" s="23">
        <f t="shared" si="3"/>
        <v>100.256</v>
      </c>
      <c r="AK40" s="23">
        <f t="shared" si="4"/>
        <v>902.30399999999997</v>
      </c>
      <c r="AL40" s="27">
        <f t="shared" si="6"/>
        <v>89.514285714285705</v>
      </c>
      <c r="AM40" s="27">
        <f t="shared" si="5"/>
        <v>805.62857142857138</v>
      </c>
    </row>
    <row r="41" spans="1:39" ht="204.95" customHeight="1" x14ac:dyDescent="0.35">
      <c r="A41" s="10"/>
      <c r="B41" s="10" t="s">
        <v>35</v>
      </c>
      <c r="C41" s="10" t="s">
        <v>36</v>
      </c>
      <c r="D41" s="10" t="s">
        <v>88</v>
      </c>
      <c r="E41" s="10" t="s">
        <v>164</v>
      </c>
      <c r="F41" s="10" t="s">
        <v>165</v>
      </c>
      <c r="G41" s="10" t="s">
        <v>55</v>
      </c>
      <c r="H41" s="10" t="s">
        <v>166</v>
      </c>
      <c r="I41" s="10" t="s">
        <v>167</v>
      </c>
      <c r="J41" s="10" t="s">
        <v>168</v>
      </c>
      <c r="K41" s="10" t="str">
        <f>+VLOOKUP(E41,[1]Foglio4!$A$4:$E$255,5,0)</f>
        <v>70RIC</v>
      </c>
      <c r="L41" s="10">
        <v>2023</v>
      </c>
      <c r="M41" s="10" t="s">
        <v>66</v>
      </c>
      <c r="N41" s="10"/>
      <c r="O41" s="10"/>
      <c r="P41" s="10"/>
      <c r="Q41" s="10"/>
      <c r="R41" s="10">
        <v>1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>
        <f t="shared" si="0"/>
        <v>1</v>
      </c>
      <c r="AF41" s="12">
        <v>278</v>
      </c>
      <c r="AG41" s="13">
        <f t="shared" si="1"/>
        <v>278</v>
      </c>
      <c r="AH41" s="23">
        <v>750.6</v>
      </c>
      <c r="AI41" s="23">
        <f t="shared" si="2"/>
        <v>750.6</v>
      </c>
      <c r="AJ41" s="23">
        <f t="shared" si="3"/>
        <v>115.648</v>
      </c>
      <c r="AK41" s="23">
        <f t="shared" si="4"/>
        <v>115.648</v>
      </c>
      <c r="AL41" s="27">
        <f t="shared" si="6"/>
        <v>103.25714285714284</v>
      </c>
      <c r="AM41" s="27">
        <f t="shared" si="5"/>
        <v>103.25714285714284</v>
      </c>
    </row>
    <row r="42" spans="1:39" ht="204.95" customHeight="1" x14ac:dyDescent="0.35">
      <c r="A42" s="10"/>
      <c r="B42" s="10" t="s">
        <v>35</v>
      </c>
      <c r="C42" s="10" t="s">
        <v>36</v>
      </c>
      <c r="D42" s="10" t="s">
        <v>59</v>
      </c>
      <c r="E42" s="10" t="s">
        <v>169</v>
      </c>
      <c r="F42" s="10" t="s">
        <v>170</v>
      </c>
      <c r="G42" s="10" t="s">
        <v>171</v>
      </c>
      <c r="H42" s="10" t="s">
        <v>172</v>
      </c>
      <c r="I42" s="10" t="s">
        <v>71</v>
      </c>
      <c r="J42" s="10" t="s">
        <v>72</v>
      </c>
      <c r="K42" s="10" t="str">
        <f>+VLOOKUP(E42,[1]Foglio4!$A$4:$E$255,5,0)</f>
        <v>15RIC</v>
      </c>
      <c r="L42" s="10">
        <v>2023</v>
      </c>
      <c r="M42" s="10" t="s">
        <v>66</v>
      </c>
      <c r="N42" s="10"/>
      <c r="O42" s="10"/>
      <c r="P42" s="10"/>
      <c r="Q42" s="10"/>
      <c r="R42" s="10"/>
      <c r="S42" s="10"/>
      <c r="T42" s="10">
        <v>2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>
        <f t="shared" si="0"/>
        <v>2</v>
      </c>
      <c r="AF42" s="12">
        <v>367</v>
      </c>
      <c r="AG42" s="13">
        <f t="shared" si="1"/>
        <v>734</v>
      </c>
      <c r="AH42" s="23">
        <v>990.90000000000009</v>
      </c>
      <c r="AI42" s="23">
        <f t="shared" si="2"/>
        <v>1981.8000000000002</v>
      </c>
      <c r="AJ42" s="23">
        <f t="shared" si="3"/>
        <v>152.672</v>
      </c>
      <c r="AK42" s="23">
        <f t="shared" si="4"/>
        <v>305.34399999999999</v>
      </c>
      <c r="AL42" s="27">
        <f t="shared" si="6"/>
        <v>136.31428571428569</v>
      </c>
      <c r="AM42" s="27">
        <f t="shared" si="5"/>
        <v>272.62857142857138</v>
      </c>
    </row>
    <row r="43" spans="1:39" ht="204.95" customHeight="1" x14ac:dyDescent="0.35">
      <c r="A43" s="10"/>
      <c r="B43" s="10" t="s">
        <v>35</v>
      </c>
      <c r="C43" s="10" t="s">
        <v>36</v>
      </c>
      <c r="D43" s="10" t="s">
        <v>45</v>
      </c>
      <c r="E43" s="10" t="s">
        <v>173</v>
      </c>
      <c r="F43" s="10" t="s">
        <v>174</v>
      </c>
      <c r="G43" s="10" t="s">
        <v>175</v>
      </c>
      <c r="H43" s="10" t="s">
        <v>176</v>
      </c>
      <c r="I43" s="10" t="s">
        <v>177</v>
      </c>
      <c r="J43" s="10" t="s">
        <v>178</v>
      </c>
      <c r="K43" s="10" t="str">
        <f>+VLOOKUP(E43,[1]Foglio4!$A$4:$E$255,5,0)</f>
        <v>05CUO</v>
      </c>
      <c r="L43" s="10">
        <v>2023</v>
      </c>
      <c r="M43" s="10" t="s">
        <v>44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>
        <v>1</v>
      </c>
      <c r="AE43" s="11">
        <f t="shared" si="0"/>
        <v>1</v>
      </c>
      <c r="AF43" s="12">
        <v>256</v>
      </c>
      <c r="AG43" s="13">
        <f t="shared" si="1"/>
        <v>256</v>
      </c>
      <c r="AH43" s="23">
        <v>691.2</v>
      </c>
      <c r="AI43" s="23">
        <f t="shared" si="2"/>
        <v>691.2</v>
      </c>
      <c r="AJ43" s="23">
        <f t="shared" si="3"/>
        <v>106.496</v>
      </c>
      <c r="AK43" s="23">
        <f t="shared" si="4"/>
        <v>106.496</v>
      </c>
      <c r="AL43" s="27">
        <f t="shared" si="6"/>
        <v>95.085714285714275</v>
      </c>
      <c r="AM43" s="27">
        <f t="shared" si="5"/>
        <v>95.085714285714275</v>
      </c>
    </row>
    <row r="44" spans="1:39" ht="204.95" customHeight="1" x14ac:dyDescent="0.35">
      <c r="A44" s="10"/>
      <c r="B44" s="10" t="s">
        <v>35</v>
      </c>
      <c r="C44" s="10" t="s">
        <v>36</v>
      </c>
      <c r="D44" s="10" t="s">
        <v>59</v>
      </c>
      <c r="E44" s="10" t="s">
        <v>179</v>
      </c>
      <c r="F44" s="10" t="s">
        <v>180</v>
      </c>
      <c r="G44" s="10" t="s">
        <v>48</v>
      </c>
      <c r="H44" s="10" t="s">
        <v>49</v>
      </c>
      <c r="I44" s="10" t="s">
        <v>50</v>
      </c>
      <c r="J44" s="10" t="s">
        <v>51</v>
      </c>
      <c r="K44" s="10" t="str">
        <f>+VLOOKUP(E44,[1]Foglio4!$A$4:$E$255,5,0)</f>
        <v>15RIC</v>
      </c>
      <c r="L44" s="10">
        <v>2024</v>
      </c>
      <c r="M44" s="10" t="s">
        <v>44</v>
      </c>
      <c r="N44" s="10"/>
      <c r="O44" s="10"/>
      <c r="P44" s="10"/>
      <c r="Q44" s="10"/>
      <c r="R44" s="10"/>
      <c r="S44" s="10">
        <v>1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>
        <f t="shared" si="0"/>
        <v>1</v>
      </c>
      <c r="AF44" s="12">
        <v>278</v>
      </c>
      <c r="AG44" s="13">
        <f t="shared" si="1"/>
        <v>278</v>
      </c>
      <c r="AH44" s="23">
        <v>750.6</v>
      </c>
      <c r="AI44" s="23">
        <f t="shared" si="2"/>
        <v>750.6</v>
      </c>
      <c r="AJ44" s="23">
        <f t="shared" si="3"/>
        <v>115.648</v>
      </c>
      <c r="AK44" s="23">
        <f t="shared" si="4"/>
        <v>115.648</v>
      </c>
      <c r="AL44" s="27">
        <f t="shared" si="6"/>
        <v>103.25714285714284</v>
      </c>
      <c r="AM44" s="27">
        <f t="shared" si="5"/>
        <v>103.25714285714284</v>
      </c>
    </row>
    <row r="45" spans="1:39" ht="204.95" customHeight="1" x14ac:dyDescent="0.35">
      <c r="A45" s="10"/>
      <c r="B45" s="10" t="s">
        <v>35</v>
      </c>
      <c r="C45" s="10" t="s">
        <v>36</v>
      </c>
      <c r="D45" s="10" t="s">
        <v>59</v>
      </c>
      <c r="E45" s="10" t="s">
        <v>181</v>
      </c>
      <c r="F45" s="10" t="s">
        <v>182</v>
      </c>
      <c r="G45" s="10" t="s">
        <v>84</v>
      </c>
      <c r="H45" s="10" t="s">
        <v>85</v>
      </c>
      <c r="I45" s="10" t="s">
        <v>134</v>
      </c>
      <c r="J45" s="10" t="s">
        <v>135</v>
      </c>
      <c r="K45" s="10" t="str">
        <f>+VLOOKUP(E45,[1]Foglio4!$A$4:$E$255,5,0)</f>
        <v>85RIC</v>
      </c>
      <c r="L45" s="10">
        <v>2024</v>
      </c>
      <c r="M45" s="10" t="s">
        <v>66</v>
      </c>
      <c r="N45" s="10"/>
      <c r="O45" s="10">
        <v>1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>
        <v>1</v>
      </c>
      <c r="AD45" s="10"/>
      <c r="AE45" s="11">
        <f t="shared" si="0"/>
        <v>2</v>
      </c>
      <c r="AF45" s="12">
        <v>256</v>
      </c>
      <c r="AG45" s="13">
        <f t="shared" si="1"/>
        <v>512</v>
      </c>
      <c r="AH45" s="23">
        <v>691.2</v>
      </c>
      <c r="AI45" s="23">
        <f t="shared" si="2"/>
        <v>1382.4</v>
      </c>
      <c r="AJ45" s="23">
        <f t="shared" si="3"/>
        <v>106.496</v>
      </c>
      <c r="AK45" s="23">
        <f t="shared" si="4"/>
        <v>212.99199999999999</v>
      </c>
      <c r="AL45" s="27">
        <f t="shared" si="6"/>
        <v>95.085714285714275</v>
      </c>
      <c r="AM45" s="27">
        <f t="shared" si="5"/>
        <v>190.17142857142855</v>
      </c>
    </row>
    <row r="46" spans="1:39" ht="204.95" customHeight="1" x14ac:dyDescent="0.35">
      <c r="A46" s="10"/>
      <c r="B46" s="10" t="s">
        <v>35</v>
      </c>
      <c r="C46" s="10" t="s">
        <v>36</v>
      </c>
      <c r="D46" s="10" t="s">
        <v>59</v>
      </c>
      <c r="E46" s="10" t="s">
        <v>183</v>
      </c>
      <c r="F46" s="10" t="s">
        <v>184</v>
      </c>
      <c r="G46" s="10" t="s">
        <v>62</v>
      </c>
      <c r="H46" s="10" t="s">
        <v>63</v>
      </c>
      <c r="I46" s="10" t="s">
        <v>64</v>
      </c>
      <c r="J46" s="10" t="s">
        <v>65</v>
      </c>
      <c r="K46" s="10" t="str">
        <f>+VLOOKUP(E46,[1]Foglio4!$A$4:$E$255,5,0)</f>
        <v>85RIC</v>
      </c>
      <c r="L46" s="10">
        <v>2023</v>
      </c>
      <c r="M46" s="10" t="s">
        <v>66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>
        <v>1</v>
      </c>
      <c r="AC46" s="10">
        <v>1</v>
      </c>
      <c r="AD46" s="10"/>
      <c r="AE46" s="11">
        <f t="shared" si="0"/>
        <v>2</v>
      </c>
      <c r="AF46" s="12">
        <v>441</v>
      </c>
      <c r="AG46" s="13">
        <f t="shared" si="1"/>
        <v>882</v>
      </c>
      <c r="AH46" s="23">
        <v>1190.7</v>
      </c>
      <c r="AI46" s="23">
        <f t="shared" si="2"/>
        <v>2381.4</v>
      </c>
      <c r="AJ46" s="23">
        <f t="shared" si="3"/>
        <v>183.45599999999999</v>
      </c>
      <c r="AK46" s="23">
        <f t="shared" si="4"/>
        <v>366.91199999999998</v>
      </c>
      <c r="AL46" s="27">
        <f t="shared" si="6"/>
        <v>163.79999999999998</v>
      </c>
      <c r="AM46" s="27">
        <f t="shared" si="5"/>
        <v>327.59999999999997</v>
      </c>
    </row>
    <row r="47" spans="1:39" ht="204.95" customHeight="1" x14ac:dyDescent="0.35">
      <c r="A47" s="10"/>
      <c r="B47" s="10" t="s">
        <v>35</v>
      </c>
      <c r="C47" s="10" t="s">
        <v>36</v>
      </c>
      <c r="D47" s="10" t="s">
        <v>59</v>
      </c>
      <c r="E47" s="10" t="s">
        <v>185</v>
      </c>
      <c r="F47" s="10" t="s">
        <v>186</v>
      </c>
      <c r="G47" s="10" t="s">
        <v>48</v>
      </c>
      <c r="H47" s="10" t="s">
        <v>49</v>
      </c>
      <c r="I47" s="10" t="s">
        <v>187</v>
      </c>
      <c r="J47" s="10" t="s">
        <v>188</v>
      </c>
      <c r="K47" s="10" t="str">
        <f>+VLOOKUP(E47,[1]Foglio4!$A$4:$E$255,5,0)</f>
        <v>95CRO</v>
      </c>
      <c r="L47" s="10">
        <v>2024</v>
      </c>
      <c r="M47" s="10" t="s">
        <v>66</v>
      </c>
      <c r="N47" s="10"/>
      <c r="O47" s="10"/>
      <c r="P47" s="10"/>
      <c r="Q47" s="10"/>
      <c r="R47" s="10">
        <v>2</v>
      </c>
      <c r="S47" s="10">
        <v>2</v>
      </c>
      <c r="T47" s="10">
        <v>3</v>
      </c>
      <c r="U47" s="10">
        <v>4</v>
      </c>
      <c r="V47" s="10">
        <v>12</v>
      </c>
      <c r="W47" s="10"/>
      <c r="X47" s="10"/>
      <c r="Y47" s="10"/>
      <c r="Z47" s="10"/>
      <c r="AA47" s="10"/>
      <c r="AB47" s="10"/>
      <c r="AC47" s="10"/>
      <c r="AD47" s="10"/>
      <c r="AE47" s="11">
        <f t="shared" si="0"/>
        <v>23</v>
      </c>
      <c r="AF47" s="12">
        <v>352</v>
      </c>
      <c r="AG47" s="13">
        <f t="shared" si="1"/>
        <v>8096</v>
      </c>
      <c r="AH47" s="23">
        <v>950.40000000000009</v>
      </c>
      <c r="AI47" s="23">
        <f t="shared" ref="AI47:AI78" si="7">SUM(AH47*AE47)</f>
        <v>21859.200000000001</v>
      </c>
      <c r="AJ47" s="23">
        <f t="shared" ref="AJ47:AJ78" si="8">SUM(AF47*0.416)</f>
        <v>146.43199999999999</v>
      </c>
      <c r="AK47" s="23">
        <f t="shared" ref="AK47:AK78" si="9">SUM(AJ47*AE47)</f>
        <v>3367.9359999999997</v>
      </c>
      <c r="AL47" s="27">
        <f t="shared" si="6"/>
        <v>130.74285714285713</v>
      </c>
      <c r="AM47" s="27">
        <f t="shared" ref="AM47:AM78" si="10">SUM(AL47*AE47)</f>
        <v>3007.0857142857139</v>
      </c>
    </row>
    <row r="48" spans="1:39" ht="204.95" customHeight="1" x14ac:dyDescent="0.35">
      <c r="A48" s="10"/>
      <c r="B48" s="10" t="s">
        <v>35</v>
      </c>
      <c r="C48" s="10" t="s">
        <v>36</v>
      </c>
      <c r="D48" s="10" t="s">
        <v>59</v>
      </c>
      <c r="E48" s="10" t="s">
        <v>189</v>
      </c>
      <c r="F48" s="10" t="s">
        <v>186</v>
      </c>
      <c r="G48" s="10" t="s">
        <v>48</v>
      </c>
      <c r="H48" s="10" t="s">
        <v>49</v>
      </c>
      <c r="I48" s="10" t="s">
        <v>190</v>
      </c>
      <c r="J48" s="10" t="s">
        <v>190</v>
      </c>
      <c r="K48" s="10" t="str">
        <f>+VLOOKUP(E48,[1]Foglio4!$A$4:$E$255,5,0)</f>
        <v>95CRO</v>
      </c>
      <c r="L48" s="10">
        <v>2024</v>
      </c>
      <c r="M48" s="10" t="s">
        <v>44</v>
      </c>
      <c r="N48" s="10"/>
      <c r="O48" s="10"/>
      <c r="P48" s="10"/>
      <c r="Q48" s="10"/>
      <c r="R48" s="10">
        <v>2</v>
      </c>
      <c r="S48" s="10">
        <v>1</v>
      </c>
      <c r="T48" s="10">
        <v>9</v>
      </c>
      <c r="U48" s="10">
        <v>7</v>
      </c>
      <c r="V48" s="10">
        <v>12</v>
      </c>
      <c r="W48" s="10">
        <v>4</v>
      </c>
      <c r="X48" s="10">
        <v>5</v>
      </c>
      <c r="Y48" s="10">
        <v>1</v>
      </c>
      <c r="Z48" s="10"/>
      <c r="AA48" s="10"/>
      <c r="AB48" s="10"/>
      <c r="AC48" s="10"/>
      <c r="AD48" s="10">
        <v>1</v>
      </c>
      <c r="AE48" s="11">
        <f t="shared" si="0"/>
        <v>42</v>
      </c>
      <c r="AF48" s="12">
        <v>352</v>
      </c>
      <c r="AG48" s="13">
        <f t="shared" si="1"/>
        <v>14784</v>
      </c>
      <c r="AH48" s="23">
        <v>950.40000000000009</v>
      </c>
      <c r="AI48" s="23">
        <f t="shared" si="7"/>
        <v>39916.800000000003</v>
      </c>
      <c r="AJ48" s="23">
        <f t="shared" si="8"/>
        <v>146.43199999999999</v>
      </c>
      <c r="AK48" s="23">
        <f t="shared" si="9"/>
        <v>6150.1439999999993</v>
      </c>
      <c r="AL48" s="27">
        <f t="shared" si="6"/>
        <v>130.74285714285713</v>
      </c>
      <c r="AM48" s="27">
        <f t="shared" si="10"/>
        <v>5491.2</v>
      </c>
    </row>
    <row r="49" spans="1:39" ht="204.95" customHeight="1" x14ac:dyDescent="0.35">
      <c r="A49" s="10"/>
      <c r="B49" s="10" t="s">
        <v>35</v>
      </c>
      <c r="C49" s="10" t="s">
        <v>36</v>
      </c>
      <c r="D49" s="10" t="s">
        <v>59</v>
      </c>
      <c r="E49" s="10" t="s">
        <v>191</v>
      </c>
      <c r="F49" s="10" t="s">
        <v>192</v>
      </c>
      <c r="G49" s="10" t="s">
        <v>193</v>
      </c>
      <c r="H49" s="10" t="s">
        <v>194</v>
      </c>
      <c r="I49" s="10" t="s">
        <v>195</v>
      </c>
      <c r="J49" s="10" t="s">
        <v>196</v>
      </c>
      <c r="K49" s="10" t="str">
        <f>+VLOOKUP(E49,[1]Foglio4!$A$4:$E$255,5,0)</f>
        <v>95CRO</v>
      </c>
      <c r="L49" s="10">
        <v>2024</v>
      </c>
      <c r="M49" s="10" t="s">
        <v>66</v>
      </c>
      <c r="N49" s="10"/>
      <c r="O49" s="10"/>
      <c r="P49" s="10">
        <v>1</v>
      </c>
      <c r="Q49" s="10">
        <v>2</v>
      </c>
      <c r="R49" s="10">
        <v>3</v>
      </c>
      <c r="S49" s="10"/>
      <c r="T49" s="10">
        <v>1</v>
      </c>
      <c r="U49" s="10"/>
      <c r="V49" s="10"/>
      <c r="W49" s="10"/>
      <c r="X49" s="10">
        <v>3</v>
      </c>
      <c r="Y49" s="10"/>
      <c r="Z49" s="10">
        <v>2</v>
      </c>
      <c r="AA49" s="10">
        <v>3</v>
      </c>
      <c r="AB49" s="10">
        <v>4</v>
      </c>
      <c r="AC49" s="10">
        <v>1</v>
      </c>
      <c r="AD49" s="10"/>
      <c r="AE49" s="11">
        <f t="shared" si="0"/>
        <v>20</v>
      </c>
      <c r="AF49" s="12">
        <v>293</v>
      </c>
      <c r="AG49" s="13">
        <f t="shared" si="1"/>
        <v>5860</v>
      </c>
      <c r="AH49" s="23">
        <v>791.1</v>
      </c>
      <c r="AI49" s="23">
        <f t="shared" si="7"/>
        <v>15822</v>
      </c>
      <c r="AJ49" s="23">
        <f t="shared" si="8"/>
        <v>121.88799999999999</v>
      </c>
      <c r="AK49" s="23">
        <f t="shared" si="9"/>
        <v>2437.7599999999998</v>
      </c>
      <c r="AL49" s="27">
        <f t="shared" si="6"/>
        <v>108.82857142857141</v>
      </c>
      <c r="AM49" s="27">
        <f t="shared" si="10"/>
        <v>2176.571428571428</v>
      </c>
    </row>
    <row r="50" spans="1:39" ht="204.95" customHeight="1" x14ac:dyDescent="0.35">
      <c r="A50" s="10"/>
      <c r="B50" s="10" t="s">
        <v>35</v>
      </c>
      <c r="C50" s="10" t="s">
        <v>36</v>
      </c>
      <c r="D50" s="10" t="s">
        <v>59</v>
      </c>
      <c r="E50" s="10" t="s">
        <v>197</v>
      </c>
      <c r="F50" s="10" t="s">
        <v>198</v>
      </c>
      <c r="G50" s="10" t="s">
        <v>84</v>
      </c>
      <c r="H50" s="10" t="s">
        <v>85</v>
      </c>
      <c r="I50" s="10" t="s">
        <v>118</v>
      </c>
      <c r="J50" s="10" t="s">
        <v>119</v>
      </c>
      <c r="K50" s="10" t="str">
        <f>+VLOOKUP(E50,[1]Foglio4!$A$4:$E$255,5,0)</f>
        <v>95RIC</v>
      </c>
      <c r="L50" s="10">
        <v>2024</v>
      </c>
      <c r="M50" s="10" t="s">
        <v>66</v>
      </c>
      <c r="N50" s="10"/>
      <c r="O50" s="10"/>
      <c r="P50" s="10"/>
      <c r="Q50" s="10"/>
      <c r="R50" s="10">
        <v>1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>
        <f t="shared" si="0"/>
        <v>1</v>
      </c>
      <c r="AF50" s="12">
        <v>267</v>
      </c>
      <c r="AG50" s="13">
        <f t="shared" si="1"/>
        <v>267</v>
      </c>
      <c r="AH50" s="23">
        <v>720.90000000000009</v>
      </c>
      <c r="AI50" s="23">
        <f t="shared" si="7"/>
        <v>720.90000000000009</v>
      </c>
      <c r="AJ50" s="23">
        <f t="shared" si="8"/>
        <v>111.07199999999999</v>
      </c>
      <c r="AK50" s="23">
        <f t="shared" si="9"/>
        <v>111.07199999999999</v>
      </c>
      <c r="AL50" s="27">
        <f t="shared" si="6"/>
        <v>99.17142857142855</v>
      </c>
      <c r="AM50" s="27">
        <f t="shared" si="10"/>
        <v>99.17142857142855</v>
      </c>
    </row>
    <row r="51" spans="1:39" ht="204.95" customHeight="1" x14ac:dyDescent="0.35">
      <c r="A51" s="10"/>
      <c r="B51" s="10" t="s">
        <v>35</v>
      </c>
      <c r="C51" s="10" t="s">
        <v>36</v>
      </c>
      <c r="D51" s="10" t="s">
        <v>45</v>
      </c>
      <c r="E51" s="10" t="s">
        <v>199</v>
      </c>
      <c r="F51" s="10" t="s">
        <v>200</v>
      </c>
      <c r="G51" s="10" t="s">
        <v>201</v>
      </c>
      <c r="H51" s="10" t="s">
        <v>202</v>
      </c>
      <c r="I51" s="10" t="s">
        <v>203</v>
      </c>
      <c r="J51" s="10" t="s">
        <v>204</v>
      </c>
      <c r="K51" s="10" t="str">
        <f>+VLOOKUP(E51,[1]Foglio4!$A$4:$E$255,5,0)</f>
        <v>05CUO</v>
      </c>
      <c r="L51" s="10">
        <v>2024</v>
      </c>
      <c r="M51" s="10" t="s">
        <v>44</v>
      </c>
      <c r="N51" s="10"/>
      <c r="O51" s="10"/>
      <c r="P51" s="10">
        <v>1</v>
      </c>
      <c r="Q51" s="10"/>
      <c r="R51" s="10">
        <v>1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>
        <f t="shared" si="0"/>
        <v>2</v>
      </c>
      <c r="AF51" s="12">
        <v>537</v>
      </c>
      <c r="AG51" s="13">
        <f t="shared" si="1"/>
        <v>1074</v>
      </c>
      <c r="AH51" s="23">
        <v>1449.9</v>
      </c>
      <c r="AI51" s="23">
        <f t="shared" si="7"/>
        <v>2899.8</v>
      </c>
      <c r="AJ51" s="23">
        <f t="shared" si="8"/>
        <v>223.392</v>
      </c>
      <c r="AK51" s="23">
        <f t="shared" si="9"/>
        <v>446.78399999999999</v>
      </c>
      <c r="AL51" s="27">
        <f t="shared" si="6"/>
        <v>199.45714285714283</v>
      </c>
      <c r="AM51" s="27">
        <f t="shared" si="10"/>
        <v>398.91428571428565</v>
      </c>
    </row>
    <row r="52" spans="1:39" ht="204.95" customHeight="1" x14ac:dyDescent="0.35">
      <c r="A52" s="10"/>
      <c r="B52" s="10" t="s">
        <v>35</v>
      </c>
      <c r="C52" s="10" t="s">
        <v>36</v>
      </c>
      <c r="D52" s="10" t="s">
        <v>59</v>
      </c>
      <c r="E52" s="10" t="s">
        <v>205</v>
      </c>
      <c r="F52" s="10" t="s">
        <v>206</v>
      </c>
      <c r="G52" s="10" t="s">
        <v>84</v>
      </c>
      <c r="H52" s="10" t="s">
        <v>85</v>
      </c>
      <c r="I52" s="10" t="s">
        <v>77</v>
      </c>
      <c r="J52" s="10" t="s">
        <v>78</v>
      </c>
      <c r="K52" s="10" t="str">
        <f>+VLOOKUP(E52,[1]Foglio4!$A$4:$E$255,5,0)</f>
        <v>95PLE</v>
      </c>
      <c r="L52" s="10">
        <v>2023</v>
      </c>
      <c r="M52" s="10" t="s">
        <v>44</v>
      </c>
      <c r="N52" s="10"/>
      <c r="O52" s="10"/>
      <c r="P52" s="10"/>
      <c r="Q52" s="10">
        <v>1</v>
      </c>
      <c r="R52" s="10">
        <v>1</v>
      </c>
      <c r="S52" s="10">
        <v>3</v>
      </c>
      <c r="T52" s="10">
        <v>3</v>
      </c>
      <c r="U52" s="10">
        <v>3</v>
      </c>
      <c r="V52" s="10">
        <v>2</v>
      </c>
      <c r="W52" s="10">
        <v>1</v>
      </c>
      <c r="X52" s="10">
        <v>1</v>
      </c>
      <c r="Y52" s="10"/>
      <c r="Z52" s="10"/>
      <c r="AA52" s="10"/>
      <c r="AB52" s="10"/>
      <c r="AC52" s="10"/>
      <c r="AD52" s="10"/>
      <c r="AE52" s="11">
        <f t="shared" si="0"/>
        <v>15</v>
      </c>
      <c r="AF52" s="12">
        <v>556</v>
      </c>
      <c r="AG52" s="13">
        <f t="shared" si="1"/>
        <v>8340</v>
      </c>
      <c r="AH52" s="23">
        <v>1501.2</v>
      </c>
      <c r="AI52" s="23">
        <f t="shared" si="7"/>
        <v>22518</v>
      </c>
      <c r="AJ52" s="23">
        <f t="shared" si="8"/>
        <v>231.29599999999999</v>
      </c>
      <c r="AK52" s="23">
        <f t="shared" si="9"/>
        <v>3469.44</v>
      </c>
      <c r="AL52" s="27">
        <f t="shared" si="6"/>
        <v>206.51428571428568</v>
      </c>
      <c r="AM52" s="27">
        <f t="shared" si="10"/>
        <v>3097.7142857142853</v>
      </c>
    </row>
    <row r="53" spans="1:39" ht="204.95" customHeight="1" x14ac:dyDescent="0.35">
      <c r="A53" s="10"/>
      <c r="B53" s="10" t="s">
        <v>35</v>
      </c>
      <c r="C53" s="10" t="s">
        <v>36</v>
      </c>
      <c r="D53" s="10" t="s">
        <v>59</v>
      </c>
      <c r="E53" s="10" t="s">
        <v>207</v>
      </c>
      <c r="F53" s="10" t="s">
        <v>208</v>
      </c>
      <c r="G53" s="10" t="s">
        <v>84</v>
      </c>
      <c r="H53" s="10" t="s">
        <v>85</v>
      </c>
      <c r="I53" s="10" t="s">
        <v>209</v>
      </c>
      <c r="J53" s="10" t="s">
        <v>210</v>
      </c>
      <c r="K53" s="10" t="str">
        <f>+VLOOKUP(E53,[1]Foglio4!$A$4:$E$255,5,0)</f>
        <v>05CUO</v>
      </c>
      <c r="L53" s="10">
        <v>2024</v>
      </c>
      <c r="M53" s="10" t="s">
        <v>66</v>
      </c>
      <c r="N53" s="10"/>
      <c r="O53" s="10"/>
      <c r="P53" s="10"/>
      <c r="Q53" s="10"/>
      <c r="R53" s="10"/>
      <c r="S53" s="10"/>
      <c r="T53" s="10">
        <v>1</v>
      </c>
      <c r="U53" s="10">
        <v>1</v>
      </c>
      <c r="V53" s="10"/>
      <c r="W53" s="10"/>
      <c r="X53" s="10"/>
      <c r="Y53" s="10"/>
      <c r="Z53" s="10"/>
      <c r="AA53" s="10"/>
      <c r="AB53" s="10"/>
      <c r="AC53" s="10"/>
      <c r="AD53" s="10"/>
      <c r="AE53" s="11">
        <f t="shared" si="0"/>
        <v>2</v>
      </c>
      <c r="AF53" s="12">
        <v>256</v>
      </c>
      <c r="AG53" s="13">
        <f t="shared" si="1"/>
        <v>512</v>
      </c>
      <c r="AH53" s="23">
        <v>691.2</v>
      </c>
      <c r="AI53" s="23">
        <f t="shared" si="7"/>
        <v>1382.4</v>
      </c>
      <c r="AJ53" s="23">
        <f t="shared" si="8"/>
        <v>106.496</v>
      </c>
      <c r="AK53" s="23">
        <f t="shared" si="9"/>
        <v>212.99199999999999</v>
      </c>
      <c r="AL53" s="27">
        <f t="shared" si="6"/>
        <v>95.085714285714275</v>
      </c>
      <c r="AM53" s="27">
        <f t="shared" si="10"/>
        <v>190.17142857142855</v>
      </c>
    </row>
    <row r="54" spans="1:39" ht="204.95" customHeight="1" x14ac:dyDescent="0.35">
      <c r="A54" s="10"/>
      <c r="B54" s="10" t="s">
        <v>35</v>
      </c>
      <c r="C54" s="10" t="s">
        <v>36</v>
      </c>
      <c r="D54" s="10" t="s">
        <v>157</v>
      </c>
      <c r="E54" s="10" t="s">
        <v>211</v>
      </c>
      <c r="F54" s="10" t="s">
        <v>212</v>
      </c>
      <c r="G54" s="10" t="s">
        <v>75</v>
      </c>
      <c r="H54" s="10" t="s">
        <v>76</v>
      </c>
      <c r="I54" s="10" t="s">
        <v>213</v>
      </c>
      <c r="J54" s="10" t="s">
        <v>214</v>
      </c>
      <c r="K54" s="10" t="str">
        <f>+VLOOKUP(E54,[1]Foglio4!$A$4:$E$255,5,0)</f>
        <v>15RIC</v>
      </c>
      <c r="L54" s="10">
        <v>2024</v>
      </c>
      <c r="M54" s="10" t="s">
        <v>66</v>
      </c>
      <c r="N54" s="10"/>
      <c r="O54" s="10"/>
      <c r="P54" s="10"/>
      <c r="Q54" s="10"/>
      <c r="R54" s="10"/>
      <c r="S54" s="10"/>
      <c r="T54" s="10"/>
      <c r="U54" s="10"/>
      <c r="V54" s="10">
        <v>1</v>
      </c>
      <c r="W54" s="10">
        <v>1</v>
      </c>
      <c r="X54" s="10"/>
      <c r="Y54" s="10">
        <v>1</v>
      </c>
      <c r="Z54" s="10">
        <v>2</v>
      </c>
      <c r="AA54" s="10">
        <v>1</v>
      </c>
      <c r="AB54" s="10"/>
      <c r="AC54" s="10"/>
      <c r="AD54" s="10"/>
      <c r="AE54" s="11">
        <f t="shared" si="0"/>
        <v>6</v>
      </c>
      <c r="AF54" s="12">
        <v>367</v>
      </c>
      <c r="AG54" s="13">
        <f t="shared" si="1"/>
        <v>2202</v>
      </c>
      <c r="AH54" s="23">
        <v>990.90000000000009</v>
      </c>
      <c r="AI54" s="23">
        <f t="shared" si="7"/>
        <v>5945.4000000000005</v>
      </c>
      <c r="AJ54" s="23">
        <f t="shared" si="8"/>
        <v>152.672</v>
      </c>
      <c r="AK54" s="23">
        <f t="shared" si="9"/>
        <v>916.03199999999993</v>
      </c>
      <c r="AL54" s="27">
        <f t="shared" si="6"/>
        <v>136.31428571428569</v>
      </c>
      <c r="AM54" s="27">
        <f t="shared" si="10"/>
        <v>817.88571428571413</v>
      </c>
    </row>
    <row r="55" spans="1:39" ht="204.95" customHeight="1" x14ac:dyDescent="0.35">
      <c r="A55" s="10"/>
      <c r="B55" s="10" t="s">
        <v>35</v>
      </c>
      <c r="C55" s="10" t="s">
        <v>36</v>
      </c>
      <c r="D55" s="10" t="s">
        <v>136</v>
      </c>
      <c r="E55" s="10" t="s">
        <v>215</v>
      </c>
      <c r="F55" s="10" t="s">
        <v>216</v>
      </c>
      <c r="G55" s="10" t="s">
        <v>217</v>
      </c>
      <c r="H55" s="10" t="s">
        <v>218</v>
      </c>
      <c r="I55" s="10" t="s">
        <v>219</v>
      </c>
      <c r="J55" s="10" t="s">
        <v>220</v>
      </c>
      <c r="K55" s="10" t="str">
        <f>+VLOOKUP(E55,[1]Foglio4!$A$4:$E$255,5,0)</f>
        <v>85RIC</v>
      </c>
      <c r="L55" s="10">
        <v>2024</v>
      </c>
      <c r="M55" s="10" t="s">
        <v>44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1</v>
      </c>
      <c r="AB55" s="10"/>
      <c r="AC55" s="10"/>
      <c r="AD55" s="10"/>
      <c r="AE55" s="11">
        <f t="shared" si="0"/>
        <v>1</v>
      </c>
      <c r="AF55" s="12">
        <v>293</v>
      </c>
      <c r="AG55" s="13">
        <f t="shared" si="1"/>
        <v>293</v>
      </c>
      <c r="AH55" s="23">
        <v>791.1</v>
      </c>
      <c r="AI55" s="23">
        <f t="shared" si="7"/>
        <v>791.1</v>
      </c>
      <c r="AJ55" s="23">
        <f t="shared" si="8"/>
        <v>121.88799999999999</v>
      </c>
      <c r="AK55" s="23">
        <f t="shared" si="9"/>
        <v>121.88799999999999</v>
      </c>
      <c r="AL55" s="27">
        <f t="shared" si="6"/>
        <v>108.82857142857141</v>
      </c>
      <c r="AM55" s="27">
        <f t="shared" si="10"/>
        <v>108.82857142857141</v>
      </c>
    </row>
    <row r="56" spans="1:39" ht="204.95" customHeight="1" x14ac:dyDescent="0.35">
      <c r="A56" s="10"/>
      <c r="B56" s="10" t="s">
        <v>35</v>
      </c>
      <c r="C56" s="10" t="s">
        <v>36</v>
      </c>
      <c r="D56" s="10" t="s">
        <v>136</v>
      </c>
      <c r="E56" s="10" t="s">
        <v>221</v>
      </c>
      <c r="F56" s="10" t="s">
        <v>222</v>
      </c>
      <c r="G56" s="10" t="s">
        <v>217</v>
      </c>
      <c r="H56" s="10" t="s">
        <v>218</v>
      </c>
      <c r="I56" s="10" t="s">
        <v>219</v>
      </c>
      <c r="J56" s="10" t="s">
        <v>220</v>
      </c>
      <c r="K56" s="10" t="str">
        <f>+VLOOKUP(E56,[1]Foglio4!$A$4:$E$255,5,0)</f>
        <v>15RIC</v>
      </c>
      <c r="L56" s="10">
        <v>2023</v>
      </c>
      <c r="M56" s="10" t="s">
        <v>66</v>
      </c>
      <c r="N56" s="10"/>
      <c r="O56" s="10"/>
      <c r="P56" s="10"/>
      <c r="Q56" s="10"/>
      <c r="R56" s="10"/>
      <c r="S56" s="10"/>
      <c r="T56" s="10">
        <v>1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>
        <f t="shared" si="0"/>
        <v>1</v>
      </c>
      <c r="AF56" s="12">
        <v>352</v>
      </c>
      <c r="AG56" s="13">
        <f t="shared" si="1"/>
        <v>352</v>
      </c>
      <c r="AH56" s="23">
        <v>950.40000000000009</v>
      </c>
      <c r="AI56" s="23">
        <f t="shared" si="7"/>
        <v>950.40000000000009</v>
      </c>
      <c r="AJ56" s="23">
        <f t="shared" si="8"/>
        <v>146.43199999999999</v>
      </c>
      <c r="AK56" s="23">
        <f t="shared" si="9"/>
        <v>146.43199999999999</v>
      </c>
      <c r="AL56" s="27">
        <f t="shared" si="6"/>
        <v>130.74285714285713</v>
      </c>
      <c r="AM56" s="27">
        <f t="shared" si="10"/>
        <v>130.74285714285713</v>
      </c>
    </row>
    <row r="57" spans="1:39" ht="204.95" customHeight="1" x14ac:dyDescent="0.35">
      <c r="A57" s="10"/>
      <c r="B57" s="10" t="s">
        <v>35</v>
      </c>
      <c r="C57" s="10" t="s">
        <v>36</v>
      </c>
      <c r="D57" s="10" t="s">
        <v>223</v>
      </c>
      <c r="E57" s="10" t="s">
        <v>224</v>
      </c>
      <c r="F57" s="10" t="s">
        <v>225</v>
      </c>
      <c r="G57" s="10" t="s">
        <v>55</v>
      </c>
      <c r="H57" s="10" t="s">
        <v>56</v>
      </c>
      <c r="I57" s="10" t="s">
        <v>226</v>
      </c>
      <c r="J57" s="10" t="s">
        <v>227</v>
      </c>
      <c r="K57" s="10" t="str">
        <f>+VLOOKUP(E57,[1]Foglio4!$A$4:$E$255,5,0)</f>
        <v>70RIC</v>
      </c>
      <c r="L57" s="10">
        <v>2023</v>
      </c>
      <c r="M57" s="10" t="s">
        <v>66</v>
      </c>
      <c r="N57" s="10"/>
      <c r="O57" s="10"/>
      <c r="P57" s="10"/>
      <c r="Q57" s="10"/>
      <c r="R57" s="10"/>
      <c r="S57" s="10">
        <v>1</v>
      </c>
      <c r="T57" s="10"/>
      <c r="U57" s="10"/>
      <c r="V57" s="10"/>
      <c r="W57" s="10"/>
      <c r="X57" s="10"/>
      <c r="Y57" s="10"/>
      <c r="Z57" s="10"/>
      <c r="AA57" s="10"/>
      <c r="AB57" s="10">
        <v>1</v>
      </c>
      <c r="AC57" s="10"/>
      <c r="AD57" s="10"/>
      <c r="AE57" s="11">
        <f t="shared" si="0"/>
        <v>2</v>
      </c>
      <c r="AF57" s="12">
        <v>330</v>
      </c>
      <c r="AG57" s="13">
        <f t="shared" si="1"/>
        <v>660</v>
      </c>
      <c r="AH57" s="23">
        <v>891.00000000000011</v>
      </c>
      <c r="AI57" s="23">
        <f t="shared" si="7"/>
        <v>1782.0000000000002</v>
      </c>
      <c r="AJ57" s="23">
        <f t="shared" si="8"/>
        <v>137.28</v>
      </c>
      <c r="AK57" s="23">
        <f t="shared" si="9"/>
        <v>274.56</v>
      </c>
      <c r="AL57" s="27">
        <f t="shared" si="6"/>
        <v>122.57142857142856</v>
      </c>
      <c r="AM57" s="27">
        <f t="shared" si="10"/>
        <v>245.14285714285711</v>
      </c>
    </row>
    <row r="58" spans="1:39" ht="204.95" customHeight="1" x14ac:dyDescent="0.35">
      <c r="A58" s="10"/>
      <c r="B58" s="10" t="s">
        <v>35</v>
      </c>
      <c r="C58" s="10" t="s">
        <v>36</v>
      </c>
      <c r="D58" s="10" t="s">
        <v>223</v>
      </c>
      <c r="E58" s="10" t="s">
        <v>228</v>
      </c>
      <c r="F58" s="10" t="s">
        <v>225</v>
      </c>
      <c r="G58" s="10" t="s">
        <v>229</v>
      </c>
      <c r="H58" s="10" t="s">
        <v>230</v>
      </c>
      <c r="I58" s="10" t="s">
        <v>231</v>
      </c>
      <c r="J58" s="10" t="s">
        <v>232</v>
      </c>
      <c r="K58" s="10" t="str">
        <f>+VLOOKUP(E58,[1]Foglio4!$A$4:$E$255,5,0)</f>
        <v>70RIC</v>
      </c>
      <c r="L58" s="10">
        <v>2024</v>
      </c>
      <c r="M58" s="10" t="s">
        <v>66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>
        <v>2</v>
      </c>
      <c r="Y58" s="10">
        <v>3</v>
      </c>
      <c r="Z58" s="10">
        <v>1</v>
      </c>
      <c r="AA58" s="10">
        <v>1</v>
      </c>
      <c r="AB58" s="10"/>
      <c r="AC58" s="10">
        <v>2</v>
      </c>
      <c r="AD58" s="10"/>
      <c r="AE58" s="11">
        <f t="shared" si="0"/>
        <v>9</v>
      </c>
      <c r="AF58" s="12">
        <v>330</v>
      </c>
      <c r="AG58" s="13">
        <f t="shared" si="1"/>
        <v>2970</v>
      </c>
      <c r="AH58" s="23">
        <v>891.00000000000011</v>
      </c>
      <c r="AI58" s="23">
        <f t="shared" si="7"/>
        <v>8019.0000000000009</v>
      </c>
      <c r="AJ58" s="23">
        <f t="shared" si="8"/>
        <v>137.28</v>
      </c>
      <c r="AK58" s="23">
        <f t="shared" si="9"/>
        <v>1235.52</v>
      </c>
      <c r="AL58" s="27">
        <f t="shared" si="6"/>
        <v>122.57142857142856</v>
      </c>
      <c r="AM58" s="27">
        <f t="shared" si="10"/>
        <v>1103.1428571428569</v>
      </c>
    </row>
    <row r="59" spans="1:39" ht="204.95" customHeight="1" x14ac:dyDescent="0.35">
      <c r="A59" s="10" t="s">
        <v>147</v>
      </c>
      <c r="B59" s="10" t="s">
        <v>35</v>
      </c>
      <c r="C59" s="10" t="s">
        <v>36</v>
      </c>
      <c r="D59" s="10" t="s">
        <v>136</v>
      </c>
      <c r="E59" s="10" t="s">
        <v>233</v>
      </c>
      <c r="F59" s="10" t="s">
        <v>234</v>
      </c>
      <c r="G59" s="10" t="s">
        <v>80</v>
      </c>
      <c r="H59" s="10" t="s">
        <v>235</v>
      </c>
      <c r="I59" s="10" t="s">
        <v>118</v>
      </c>
      <c r="J59" s="10" t="s">
        <v>119</v>
      </c>
      <c r="K59" s="10" t="str">
        <f>+VLOOKUP(E59,[1]Foglio4!$A$4:$E$255,5,0)</f>
        <v>15RIC</v>
      </c>
      <c r="L59" s="10">
        <v>2023</v>
      </c>
      <c r="M59" s="10" t="s">
        <v>66</v>
      </c>
      <c r="N59" s="10"/>
      <c r="O59" s="10"/>
      <c r="P59" s="10"/>
      <c r="Q59" s="10"/>
      <c r="R59" s="10">
        <v>1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>
        <f t="shared" si="0"/>
        <v>1</v>
      </c>
      <c r="AF59" s="12">
        <v>315</v>
      </c>
      <c r="AG59" s="13">
        <f t="shared" si="1"/>
        <v>315</v>
      </c>
      <c r="AH59" s="23">
        <v>850.5</v>
      </c>
      <c r="AI59" s="23">
        <f t="shared" si="7"/>
        <v>850.5</v>
      </c>
      <c r="AJ59" s="23">
        <f t="shared" si="8"/>
        <v>131.04</v>
      </c>
      <c r="AK59" s="23">
        <f t="shared" si="9"/>
        <v>131.04</v>
      </c>
      <c r="AL59" s="27">
        <f t="shared" si="6"/>
        <v>116.99999999999999</v>
      </c>
      <c r="AM59" s="27">
        <f t="shared" si="10"/>
        <v>116.99999999999999</v>
      </c>
    </row>
    <row r="60" spans="1:39" ht="204.95" customHeight="1" x14ac:dyDescent="0.35">
      <c r="A60" s="10"/>
      <c r="B60" s="10" t="s">
        <v>35</v>
      </c>
      <c r="C60" s="10" t="s">
        <v>36</v>
      </c>
      <c r="D60" s="10" t="s">
        <v>236</v>
      </c>
      <c r="E60" s="10" t="s">
        <v>237</v>
      </c>
      <c r="F60" s="10" t="s">
        <v>238</v>
      </c>
      <c r="G60" s="10" t="s">
        <v>239</v>
      </c>
      <c r="H60" s="10" t="s">
        <v>240</v>
      </c>
      <c r="I60" s="10" t="s">
        <v>241</v>
      </c>
      <c r="J60" s="10" t="s">
        <v>242</v>
      </c>
      <c r="K60" s="10" t="str">
        <f>+VLOOKUP(E60,[1]Foglio4!$A$4:$E$255,5,0)</f>
        <v>15RIC</v>
      </c>
      <c r="L60" s="10">
        <v>2024</v>
      </c>
      <c r="M60" s="10" t="s">
        <v>66</v>
      </c>
      <c r="N60" s="10"/>
      <c r="O60" s="10"/>
      <c r="P60" s="10">
        <v>1</v>
      </c>
      <c r="Q60" s="10">
        <v>2</v>
      </c>
      <c r="R60" s="10">
        <v>7</v>
      </c>
      <c r="S60" s="10">
        <v>1</v>
      </c>
      <c r="T60" s="10">
        <v>10</v>
      </c>
      <c r="U60" s="10">
        <v>1</v>
      </c>
      <c r="V60" s="10">
        <v>1</v>
      </c>
      <c r="W60" s="10">
        <v>3</v>
      </c>
      <c r="X60" s="10">
        <v>10</v>
      </c>
      <c r="Y60" s="10">
        <v>9</v>
      </c>
      <c r="Z60" s="10">
        <v>7</v>
      </c>
      <c r="AA60" s="10">
        <v>7</v>
      </c>
      <c r="AB60" s="10">
        <v>8</v>
      </c>
      <c r="AC60" s="10">
        <v>5</v>
      </c>
      <c r="AD60" s="10">
        <v>7</v>
      </c>
      <c r="AE60" s="11">
        <f t="shared" si="0"/>
        <v>79</v>
      </c>
      <c r="AF60" s="12">
        <v>367</v>
      </c>
      <c r="AG60" s="13">
        <f t="shared" si="1"/>
        <v>28993</v>
      </c>
      <c r="AH60" s="23">
        <v>990.90000000000009</v>
      </c>
      <c r="AI60" s="23">
        <f t="shared" si="7"/>
        <v>78281.100000000006</v>
      </c>
      <c r="AJ60" s="23">
        <f t="shared" si="8"/>
        <v>152.672</v>
      </c>
      <c r="AK60" s="23">
        <f t="shared" si="9"/>
        <v>12061.088</v>
      </c>
      <c r="AL60" s="27">
        <f t="shared" si="6"/>
        <v>136.31428571428569</v>
      </c>
      <c r="AM60" s="27">
        <f t="shared" si="10"/>
        <v>10768.82857142857</v>
      </c>
    </row>
    <row r="61" spans="1:39" ht="204.95" customHeight="1" x14ac:dyDescent="0.35">
      <c r="A61" s="10"/>
      <c r="B61" s="10" t="s">
        <v>35</v>
      </c>
      <c r="C61" s="10" t="s">
        <v>36</v>
      </c>
      <c r="D61" s="10" t="s">
        <v>236</v>
      </c>
      <c r="E61" s="10" t="s">
        <v>243</v>
      </c>
      <c r="F61" s="10" t="s">
        <v>244</v>
      </c>
      <c r="G61" s="10" t="s">
        <v>245</v>
      </c>
      <c r="H61" s="10" t="s">
        <v>246</v>
      </c>
      <c r="I61" s="10" t="s">
        <v>247</v>
      </c>
      <c r="J61" s="10" t="s">
        <v>248</v>
      </c>
      <c r="K61" s="10" t="str">
        <f>+VLOOKUP(E61,[1]Foglio4!$A$4:$E$255,5,0)</f>
        <v>15RIC</v>
      </c>
      <c r="L61" s="10">
        <v>2023</v>
      </c>
      <c r="M61" s="10" t="s">
        <v>66</v>
      </c>
      <c r="N61" s="10"/>
      <c r="O61" s="10"/>
      <c r="P61" s="10"/>
      <c r="Q61" s="10"/>
      <c r="R61" s="10">
        <v>1</v>
      </c>
      <c r="S61" s="10">
        <v>1</v>
      </c>
      <c r="T61" s="10">
        <v>1</v>
      </c>
      <c r="U61" s="10"/>
      <c r="V61" s="10"/>
      <c r="W61" s="10"/>
      <c r="X61" s="10">
        <v>2</v>
      </c>
      <c r="Y61" s="10">
        <v>2</v>
      </c>
      <c r="Z61" s="10">
        <v>1</v>
      </c>
      <c r="AA61" s="10"/>
      <c r="AB61" s="10">
        <v>1</v>
      </c>
      <c r="AC61" s="10">
        <v>1</v>
      </c>
      <c r="AD61" s="10"/>
      <c r="AE61" s="11">
        <f t="shared" si="0"/>
        <v>10</v>
      </c>
      <c r="AF61" s="12">
        <v>478</v>
      </c>
      <c r="AG61" s="13">
        <f t="shared" si="1"/>
        <v>4780</v>
      </c>
      <c r="AH61" s="23">
        <v>1290.6000000000001</v>
      </c>
      <c r="AI61" s="23">
        <f t="shared" si="7"/>
        <v>12906.000000000002</v>
      </c>
      <c r="AJ61" s="23">
        <f t="shared" si="8"/>
        <v>198.84799999999998</v>
      </c>
      <c r="AK61" s="23">
        <f t="shared" si="9"/>
        <v>1988.4799999999998</v>
      </c>
      <c r="AL61" s="27">
        <f t="shared" si="6"/>
        <v>177.54285714285712</v>
      </c>
      <c r="AM61" s="27">
        <f t="shared" si="10"/>
        <v>1775.4285714285711</v>
      </c>
    </row>
    <row r="62" spans="1:39" ht="204.95" customHeight="1" x14ac:dyDescent="0.35">
      <c r="A62" s="10"/>
      <c r="B62" s="10" t="s">
        <v>35</v>
      </c>
      <c r="C62" s="10" t="s">
        <v>36</v>
      </c>
      <c r="D62" s="10" t="s">
        <v>236</v>
      </c>
      <c r="E62" s="10" t="s">
        <v>249</v>
      </c>
      <c r="F62" s="10" t="s">
        <v>244</v>
      </c>
      <c r="G62" s="10" t="s">
        <v>239</v>
      </c>
      <c r="H62" s="10" t="s">
        <v>240</v>
      </c>
      <c r="I62" s="10" t="s">
        <v>241</v>
      </c>
      <c r="J62" s="10" t="s">
        <v>242</v>
      </c>
      <c r="K62" s="10" t="str">
        <f>+VLOOKUP(E62,[1]Foglio4!$A$4:$E$255,5,0)</f>
        <v>15RIC</v>
      </c>
      <c r="L62" s="10">
        <v>2023</v>
      </c>
      <c r="M62" s="10" t="s">
        <v>44</v>
      </c>
      <c r="N62" s="10"/>
      <c r="O62" s="10"/>
      <c r="P62" s="10"/>
      <c r="Q62" s="10"/>
      <c r="R62" s="10">
        <v>10</v>
      </c>
      <c r="S62" s="10">
        <v>1</v>
      </c>
      <c r="T62" s="10">
        <v>2</v>
      </c>
      <c r="U62" s="10"/>
      <c r="V62" s="10">
        <v>7</v>
      </c>
      <c r="W62" s="10">
        <v>3</v>
      </c>
      <c r="X62" s="10">
        <v>6</v>
      </c>
      <c r="Y62" s="10"/>
      <c r="Z62" s="10">
        <v>1</v>
      </c>
      <c r="AA62" s="10"/>
      <c r="AB62" s="10">
        <v>1</v>
      </c>
      <c r="AC62" s="10"/>
      <c r="AD62" s="10">
        <v>1</v>
      </c>
      <c r="AE62" s="11">
        <f t="shared" si="0"/>
        <v>32</v>
      </c>
      <c r="AF62" s="12">
        <v>552</v>
      </c>
      <c r="AG62" s="13">
        <f t="shared" si="1"/>
        <v>17664</v>
      </c>
      <c r="AH62" s="23">
        <v>1490.4</v>
      </c>
      <c r="AI62" s="23">
        <f t="shared" si="7"/>
        <v>47692.800000000003</v>
      </c>
      <c r="AJ62" s="23">
        <f t="shared" si="8"/>
        <v>229.63199999999998</v>
      </c>
      <c r="AK62" s="23">
        <f t="shared" si="9"/>
        <v>7348.2239999999993</v>
      </c>
      <c r="AL62" s="27">
        <f t="shared" si="6"/>
        <v>205.02857142857138</v>
      </c>
      <c r="AM62" s="27">
        <f t="shared" si="10"/>
        <v>6560.9142857142842</v>
      </c>
    </row>
    <row r="63" spans="1:39" ht="204.95" customHeight="1" x14ac:dyDescent="0.35">
      <c r="A63" s="10" t="s">
        <v>147</v>
      </c>
      <c r="B63" s="10" t="s">
        <v>35</v>
      </c>
      <c r="C63" s="10" t="s">
        <v>36</v>
      </c>
      <c r="D63" s="10" t="s">
        <v>250</v>
      </c>
      <c r="E63" s="10" t="s">
        <v>251</v>
      </c>
      <c r="F63" s="10" t="s">
        <v>252</v>
      </c>
      <c r="G63" s="10" t="s">
        <v>239</v>
      </c>
      <c r="H63" s="10" t="s">
        <v>240</v>
      </c>
      <c r="I63" s="10" t="s">
        <v>253</v>
      </c>
      <c r="J63" s="10" t="s">
        <v>254</v>
      </c>
      <c r="K63" s="10" t="str">
        <f>+VLOOKUP(E63,[1]Foglio4!$A$4:$E$255,5,0)</f>
        <v>85RIC</v>
      </c>
      <c r="L63" s="10">
        <v>2023</v>
      </c>
      <c r="M63" s="10" t="s">
        <v>66</v>
      </c>
      <c r="N63" s="10"/>
      <c r="O63" s="10"/>
      <c r="P63" s="10"/>
      <c r="Q63" s="10">
        <v>1</v>
      </c>
      <c r="R63" s="10">
        <v>1</v>
      </c>
      <c r="S63" s="10"/>
      <c r="T63" s="10"/>
      <c r="U63" s="10">
        <v>1</v>
      </c>
      <c r="V63" s="10">
        <v>1</v>
      </c>
      <c r="W63" s="10">
        <v>1</v>
      </c>
      <c r="X63" s="10"/>
      <c r="Y63" s="10">
        <v>1</v>
      </c>
      <c r="Z63" s="10">
        <v>1</v>
      </c>
      <c r="AA63" s="10">
        <v>1</v>
      </c>
      <c r="AB63" s="10">
        <v>1</v>
      </c>
      <c r="AC63" s="10"/>
      <c r="AD63" s="10"/>
      <c r="AE63" s="11">
        <f t="shared" si="0"/>
        <v>9</v>
      </c>
      <c r="AF63" s="12">
        <v>367</v>
      </c>
      <c r="AG63" s="13">
        <f t="shared" si="1"/>
        <v>3303</v>
      </c>
      <c r="AH63" s="23">
        <v>990.90000000000009</v>
      </c>
      <c r="AI63" s="23">
        <f t="shared" si="7"/>
        <v>8918.1</v>
      </c>
      <c r="AJ63" s="23">
        <f t="shared" si="8"/>
        <v>152.672</v>
      </c>
      <c r="AK63" s="23">
        <f t="shared" si="9"/>
        <v>1374.048</v>
      </c>
      <c r="AL63" s="27">
        <f t="shared" si="6"/>
        <v>136.31428571428569</v>
      </c>
      <c r="AM63" s="27">
        <f t="shared" si="10"/>
        <v>1226.8285714285712</v>
      </c>
    </row>
    <row r="64" spans="1:39" ht="204.95" customHeight="1" x14ac:dyDescent="0.35">
      <c r="A64" s="10"/>
      <c r="B64" s="10" t="s">
        <v>35</v>
      </c>
      <c r="C64" s="10" t="s">
        <v>36</v>
      </c>
      <c r="D64" s="10" t="s">
        <v>236</v>
      </c>
      <c r="E64" s="10" t="s">
        <v>255</v>
      </c>
      <c r="F64" s="10" t="s">
        <v>256</v>
      </c>
      <c r="G64" s="10" t="s">
        <v>239</v>
      </c>
      <c r="H64" s="10" t="s">
        <v>240</v>
      </c>
      <c r="I64" s="10" t="s">
        <v>241</v>
      </c>
      <c r="J64" s="10" t="s">
        <v>242</v>
      </c>
      <c r="K64" s="10" t="str">
        <f>+VLOOKUP(E64,[1]Foglio4!$A$4:$E$255,5,0)</f>
        <v>15RIC</v>
      </c>
      <c r="L64" s="10">
        <v>2023</v>
      </c>
      <c r="M64" s="10" t="s">
        <v>66</v>
      </c>
      <c r="N64" s="10"/>
      <c r="O64" s="10"/>
      <c r="P64" s="10"/>
      <c r="Q64" s="10"/>
      <c r="R64" s="10">
        <v>2</v>
      </c>
      <c r="S64" s="10">
        <v>1</v>
      </c>
      <c r="T64" s="10"/>
      <c r="U64" s="10"/>
      <c r="V64" s="10">
        <v>1</v>
      </c>
      <c r="W64" s="10"/>
      <c r="X64" s="10">
        <v>1</v>
      </c>
      <c r="Y64" s="10"/>
      <c r="Z64" s="10"/>
      <c r="AA64" s="10"/>
      <c r="AB64" s="10"/>
      <c r="AC64" s="10"/>
      <c r="AD64" s="10"/>
      <c r="AE64" s="11">
        <f t="shared" si="0"/>
        <v>5</v>
      </c>
      <c r="AF64" s="12">
        <v>478</v>
      </c>
      <c r="AG64" s="13">
        <f t="shared" si="1"/>
        <v>2390</v>
      </c>
      <c r="AH64" s="23">
        <v>1290.6000000000001</v>
      </c>
      <c r="AI64" s="23">
        <f t="shared" si="7"/>
        <v>6453.0000000000009</v>
      </c>
      <c r="AJ64" s="23">
        <f t="shared" si="8"/>
        <v>198.84799999999998</v>
      </c>
      <c r="AK64" s="23">
        <f t="shared" si="9"/>
        <v>994.2399999999999</v>
      </c>
      <c r="AL64" s="27">
        <f t="shared" si="6"/>
        <v>177.54285714285712</v>
      </c>
      <c r="AM64" s="27">
        <f t="shared" si="10"/>
        <v>887.71428571428555</v>
      </c>
    </row>
    <row r="65" spans="1:39" ht="204.95" customHeight="1" x14ac:dyDescent="0.35">
      <c r="A65" s="10"/>
      <c r="B65" s="10" t="s">
        <v>35</v>
      </c>
      <c r="C65" s="10" t="s">
        <v>36</v>
      </c>
      <c r="D65" s="10" t="s">
        <v>236</v>
      </c>
      <c r="E65" s="10" t="s">
        <v>257</v>
      </c>
      <c r="F65" s="10" t="s">
        <v>258</v>
      </c>
      <c r="G65" s="10" t="s">
        <v>239</v>
      </c>
      <c r="H65" s="10" t="s">
        <v>240</v>
      </c>
      <c r="I65" s="10" t="s">
        <v>241</v>
      </c>
      <c r="J65" s="10" t="s">
        <v>242</v>
      </c>
      <c r="K65" s="10" t="str">
        <f>+VLOOKUP(E65,[1]Foglio4!$A$4:$E$255,5,0)</f>
        <v>15RIC</v>
      </c>
      <c r="L65" s="10">
        <v>2024</v>
      </c>
      <c r="M65" s="10" t="s">
        <v>66</v>
      </c>
      <c r="N65" s="10"/>
      <c r="O65" s="10"/>
      <c r="P65" s="10"/>
      <c r="Q65" s="10"/>
      <c r="R65" s="10"/>
      <c r="S65" s="10"/>
      <c r="T65" s="10">
        <v>1</v>
      </c>
      <c r="U65" s="10">
        <v>2</v>
      </c>
      <c r="V65" s="10"/>
      <c r="W65" s="10">
        <v>2</v>
      </c>
      <c r="X65" s="10"/>
      <c r="Y65" s="10">
        <v>1</v>
      </c>
      <c r="Z65" s="10"/>
      <c r="AA65" s="10"/>
      <c r="AB65" s="10">
        <v>1</v>
      </c>
      <c r="AC65" s="10">
        <v>1</v>
      </c>
      <c r="AD65" s="10"/>
      <c r="AE65" s="11">
        <f t="shared" si="0"/>
        <v>8</v>
      </c>
      <c r="AF65" s="12">
        <v>552</v>
      </c>
      <c r="AG65" s="13">
        <f t="shared" si="1"/>
        <v>4416</v>
      </c>
      <c r="AH65" s="23">
        <v>1490.4</v>
      </c>
      <c r="AI65" s="23">
        <f t="shared" si="7"/>
        <v>11923.2</v>
      </c>
      <c r="AJ65" s="23">
        <f t="shared" si="8"/>
        <v>229.63199999999998</v>
      </c>
      <c r="AK65" s="23">
        <f t="shared" si="9"/>
        <v>1837.0559999999998</v>
      </c>
      <c r="AL65" s="27">
        <f t="shared" si="6"/>
        <v>205.02857142857138</v>
      </c>
      <c r="AM65" s="27">
        <f t="shared" si="10"/>
        <v>1640.2285714285711</v>
      </c>
    </row>
    <row r="66" spans="1:39" ht="204.95" customHeight="1" x14ac:dyDescent="0.35">
      <c r="A66" s="10"/>
      <c r="B66" s="10" t="s">
        <v>35</v>
      </c>
      <c r="C66" s="10" t="s">
        <v>36</v>
      </c>
      <c r="D66" s="10" t="s">
        <v>59</v>
      </c>
      <c r="E66" s="10" t="s">
        <v>259</v>
      </c>
      <c r="F66" s="10" t="s">
        <v>260</v>
      </c>
      <c r="G66" s="10" t="s">
        <v>84</v>
      </c>
      <c r="H66" s="10" t="s">
        <v>261</v>
      </c>
      <c r="I66" s="10" t="s">
        <v>77</v>
      </c>
      <c r="J66" s="10" t="s">
        <v>78</v>
      </c>
      <c r="K66" s="10" t="str">
        <f>+VLOOKUP(E66,[1]Foglio4!$A$4:$E$255,5,0)</f>
        <v>15RIC</v>
      </c>
      <c r="L66" s="10">
        <v>2023</v>
      </c>
      <c r="M66" s="10" t="s">
        <v>44</v>
      </c>
      <c r="N66" s="10"/>
      <c r="O66" s="10"/>
      <c r="P66" s="10"/>
      <c r="Q66" s="10"/>
      <c r="R66" s="10"/>
      <c r="S66" s="10"/>
      <c r="T66" s="10"/>
      <c r="U66" s="10"/>
      <c r="V66" s="10">
        <v>1</v>
      </c>
      <c r="W66" s="10"/>
      <c r="X66" s="10"/>
      <c r="Y66" s="10"/>
      <c r="Z66" s="10"/>
      <c r="AA66" s="10"/>
      <c r="AB66" s="10"/>
      <c r="AC66" s="10"/>
      <c r="AD66" s="10"/>
      <c r="AE66" s="11">
        <f t="shared" si="0"/>
        <v>1</v>
      </c>
      <c r="AF66" s="12">
        <v>367</v>
      </c>
      <c r="AG66" s="13">
        <f t="shared" si="1"/>
        <v>367</v>
      </c>
      <c r="AH66" s="23">
        <v>990.90000000000009</v>
      </c>
      <c r="AI66" s="23">
        <f t="shared" si="7"/>
        <v>990.90000000000009</v>
      </c>
      <c r="AJ66" s="23">
        <f t="shared" si="8"/>
        <v>152.672</v>
      </c>
      <c r="AK66" s="23">
        <f t="shared" si="9"/>
        <v>152.672</v>
      </c>
      <c r="AL66" s="27">
        <f t="shared" si="6"/>
        <v>136.31428571428569</v>
      </c>
      <c r="AM66" s="27">
        <f t="shared" si="10"/>
        <v>136.31428571428569</v>
      </c>
    </row>
    <row r="67" spans="1:39" ht="204.95" customHeight="1" x14ac:dyDescent="0.35">
      <c r="A67" s="10"/>
      <c r="B67" s="10" t="s">
        <v>35</v>
      </c>
      <c r="C67" s="10" t="s">
        <v>36</v>
      </c>
      <c r="D67" s="10" t="s">
        <v>59</v>
      </c>
      <c r="E67" s="10" t="s">
        <v>262</v>
      </c>
      <c r="F67" s="10" t="s">
        <v>263</v>
      </c>
      <c r="G67" s="10" t="s">
        <v>264</v>
      </c>
      <c r="H67" s="10" t="s">
        <v>265</v>
      </c>
      <c r="I67" s="10" t="s">
        <v>93</v>
      </c>
      <c r="J67" s="10" t="s">
        <v>266</v>
      </c>
      <c r="K67" s="10" t="str">
        <f>+VLOOKUP(E67,[1]Foglio4!$A$4:$E$255,5,0)</f>
        <v>85RIC</v>
      </c>
      <c r="L67" s="10">
        <v>2023</v>
      </c>
      <c r="M67" s="10" t="s">
        <v>66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>
        <v>1</v>
      </c>
      <c r="AE67" s="11">
        <f t="shared" si="0"/>
        <v>1</v>
      </c>
      <c r="AF67" s="12">
        <v>315</v>
      </c>
      <c r="AG67" s="13">
        <f t="shared" si="1"/>
        <v>315</v>
      </c>
      <c r="AH67" s="23">
        <v>850.5</v>
      </c>
      <c r="AI67" s="23">
        <f t="shared" si="7"/>
        <v>850.5</v>
      </c>
      <c r="AJ67" s="23">
        <f t="shared" si="8"/>
        <v>131.04</v>
      </c>
      <c r="AK67" s="23">
        <f t="shared" si="9"/>
        <v>131.04</v>
      </c>
      <c r="AL67" s="27">
        <f t="shared" si="6"/>
        <v>116.99999999999999</v>
      </c>
      <c r="AM67" s="27">
        <f t="shared" si="10"/>
        <v>116.99999999999999</v>
      </c>
    </row>
    <row r="68" spans="1:39" ht="204.95" customHeight="1" x14ac:dyDescent="0.35">
      <c r="A68" s="10" t="s">
        <v>147</v>
      </c>
      <c r="B68" s="10" t="s">
        <v>35</v>
      </c>
      <c r="C68" s="10" t="s">
        <v>36</v>
      </c>
      <c r="D68" s="10" t="s">
        <v>236</v>
      </c>
      <c r="E68" s="10" t="s">
        <v>267</v>
      </c>
      <c r="F68" s="10" t="s">
        <v>268</v>
      </c>
      <c r="G68" s="10" t="s">
        <v>75</v>
      </c>
      <c r="H68" s="10" t="s">
        <v>76</v>
      </c>
      <c r="I68" s="10" t="s">
        <v>269</v>
      </c>
      <c r="J68" s="10" t="s">
        <v>270</v>
      </c>
      <c r="K68" s="10" t="str">
        <f>+VLOOKUP(E68,[1]Foglio4!$A$4:$E$255,5,0)</f>
        <v>15RIC</v>
      </c>
      <c r="L68" s="10">
        <v>2023</v>
      </c>
      <c r="M68" s="10" t="s">
        <v>44</v>
      </c>
      <c r="N68" s="10"/>
      <c r="O68" s="10"/>
      <c r="P68" s="10"/>
      <c r="Q68" s="10"/>
      <c r="R68" s="10">
        <v>1</v>
      </c>
      <c r="S68" s="10"/>
      <c r="T68" s="10">
        <v>1</v>
      </c>
      <c r="U68" s="10"/>
      <c r="V68" s="10">
        <v>1</v>
      </c>
      <c r="W68" s="10"/>
      <c r="X68" s="10">
        <v>1</v>
      </c>
      <c r="Y68" s="10"/>
      <c r="Z68" s="10">
        <v>1</v>
      </c>
      <c r="AA68" s="10"/>
      <c r="AB68" s="10"/>
      <c r="AC68" s="10"/>
      <c r="AD68" s="10"/>
      <c r="AE68" s="11">
        <f t="shared" si="0"/>
        <v>5</v>
      </c>
      <c r="AF68" s="12">
        <v>628</v>
      </c>
      <c r="AG68" s="13">
        <f t="shared" si="1"/>
        <v>3140</v>
      </c>
      <c r="AH68" s="23">
        <v>1695.6000000000001</v>
      </c>
      <c r="AI68" s="23">
        <f t="shared" si="7"/>
        <v>8478</v>
      </c>
      <c r="AJ68" s="23">
        <f t="shared" si="8"/>
        <v>261.24799999999999</v>
      </c>
      <c r="AK68" s="23">
        <f t="shared" si="9"/>
        <v>1306.24</v>
      </c>
      <c r="AL68" s="27">
        <f t="shared" si="6"/>
        <v>233.25714285714284</v>
      </c>
      <c r="AM68" s="27">
        <f t="shared" si="10"/>
        <v>1166.2857142857142</v>
      </c>
    </row>
    <row r="69" spans="1:39" ht="204.95" customHeight="1" x14ac:dyDescent="0.35">
      <c r="A69" s="10"/>
      <c r="B69" s="10" t="s">
        <v>35</v>
      </c>
      <c r="C69" s="10" t="s">
        <v>36</v>
      </c>
      <c r="D69" s="10" t="s">
        <v>59</v>
      </c>
      <c r="E69" s="10" t="s">
        <v>271</v>
      </c>
      <c r="F69" s="10" t="s">
        <v>272</v>
      </c>
      <c r="G69" s="10" t="s">
        <v>84</v>
      </c>
      <c r="H69" s="10" t="s">
        <v>85</v>
      </c>
      <c r="I69" s="10" t="s">
        <v>118</v>
      </c>
      <c r="J69" s="10" t="s">
        <v>119</v>
      </c>
      <c r="K69" s="10" t="str">
        <f>+VLOOKUP(E69,[1]Foglio4!$A$4:$E$255,5,0)</f>
        <v>15RIC</v>
      </c>
      <c r="L69" s="10">
        <v>2023</v>
      </c>
      <c r="M69" s="10" t="s">
        <v>66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>
        <v>1</v>
      </c>
      <c r="AE69" s="11">
        <f t="shared" si="0"/>
        <v>1</v>
      </c>
      <c r="AF69" s="12">
        <v>293</v>
      </c>
      <c r="AG69" s="13">
        <f t="shared" si="1"/>
        <v>293</v>
      </c>
      <c r="AH69" s="23">
        <v>791.1</v>
      </c>
      <c r="AI69" s="23">
        <f t="shared" si="7"/>
        <v>791.1</v>
      </c>
      <c r="AJ69" s="23">
        <f t="shared" si="8"/>
        <v>121.88799999999999</v>
      </c>
      <c r="AK69" s="23">
        <f t="shared" si="9"/>
        <v>121.88799999999999</v>
      </c>
      <c r="AL69" s="27">
        <f t="shared" si="6"/>
        <v>108.82857142857141</v>
      </c>
      <c r="AM69" s="27">
        <f t="shared" si="10"/>
        <v>108.82857142857141</v>
      </c>
    </row>
    <row r="70" spans="1:39" ht="204.95" customHeight="1" x14ac:dyDescent="0.35">
      <c r="A70" s="10"/>
      <c r="B70" s="10" t="s">
        <v>35</v>
      </c>
      <c r="C70" s="10" t="s">
        <v>36</v>
      </c>
      <c r="D70" s="10" t="s">
        <v>88</v>
      </c>
      <c r="E70" s="10" t="s">
        <v>273</v>
      </c>
      <c r="F70" s="10" t="s">
        <v>274</v>
      </c>
      <c r="G70" s="10" t="s">
        <v>84</v>
      </c>
      <c r="H70" s="10" t="s">
        <v>85</v>
      </c>
      <c r="I70" s="10" t="s">
        <v>275</v>
      </c>
      <c r="J70" s="10" t="s">
        <v>276</v>
      </c>
      <c r="K70" s="10" t="str">
        <f>+VLOOKUP(E70,[1]Foglio4!$A$4:$E$255,5,0)</f>
        <v>70RIC</v>
      </c>
      <c r="L70" s="10">
        <v>2024</v>
      </c>
      <c r="M70" s="10" t="s">
        <v>66</v>
      </c>
      <c r="N70" s="10"/>
      <c r="O70" s="10"/>
      <c r="P70" s="10">
        <v>1</v>
      </c>
      <c r="Q70" s="10"/>
      <c r="R70" s="10">
        <v>1</v>
      </c>
      <c r="S70" s="10">
        <v>1</v>
      </c>
      <c r="T70" s="10">
        <v>2</v>
      </c>
      <c r="U70" s="10"/>
      <c r="V70" s="10">
        <v>1</v>
      </c>
      <c r="W70" s="10">
        <v>3</v>
      </c>
      <c r="X70" s="10"/>
      <c r="Y70" s="10"/>
      <c r="Z70" s="10">
        <v>3</v>
      </c>
      <c r="AA70" s="10"/>
      <c r="AB70" s="10">
        <v>1</v>
      </c>
      <c r="AC70" s="10"/>
      <c r="AD70" s="10"/>
      <c r="AE70" s="11">
        <f t="shared" si="0"/>
        <v>13</v>
      </c>
      <c r="AF70" s="12">
        <v>315</v>
      </c>
      <c r="AG70" s="13">
        <f t="shared" si="1"/>
        <v>4095</v>
      </c>
      <c r="AH70" s="23">
        <v>850.5</v>
      </c>
      <c r="AI70" s="23">
        <f t="shared" si="7"/>
        <v>11056.5</v>
      </c>
      <c r="AJ70" s="23">
        <f t="shared" si="8"/>
        <v>131.04</v>
      </c>
      <c r="AK70" s="23">
        <f t="shared" si="9"/>
        <v>1703.52</v>
      </c>
      <c r="AL70" s="27">
        <f t="shared" si="6"/>
        <v>116.99999999999999</v>
      </c>
      <c r="AM70" s="27">
        <f t="shared" si="10"/>
        <v>1520.9999999999998</v>
      </c>
    </row>
    <row r="71" spans="1:39" ht="204.95" customHeight="1" x14ac:dyDescent="0.35">
      <c r="A71" s="10"/>
      <c r="B71" s="10" t="s">
        <v>35</v>
      </c>
      <c r="C71" s="10" t="s">
        <v>36</v>
      </c>
      <c r="D71" s="10" t="s">
        <v>45</v>
      </c>
      <c r="E71" s="10" t="s">
        <v>277</v>
      </c>
      <c r="F71" s="10" t="s">
        <v>278</v>
      </c>
      <c r="G71" s="10" t="s">
        <v>48</v>
      </c>
      <c r="H71" s="10" t="s">
        <v>49</v>
      </c>
      <c r="I71" s="10" t="s">
        <v>50</v>
      </c>
      <c r="J71" s="10" t="s">
        <v>51</v>
      </c>
      <c r="K71" s="10" t="str">
        <f>+VLOOKUP(E71,[1]Foglio4!$A$4:$E$255,5,0)</f>
        <v>05CUO</v>
      </c>
      <c r="L71" s="10">
        <v>2023</v>
      </c>
      <c r="M71" s="10" t="s">
        <v>66</v>
      </c>
      <c r="N71" s="10"/>
      <c r="O71" s="10"/>
      <c r="P71" s="10">
        <v>3</v>
      </c>
      <c r="Q71" s="10">
        <v>3</v>
      </c>
      <c r="R71" s="10">
        <v>3</v>
      </c>
      <c r="S71" s="10">
        <v>2</v>
      </c>
      <c r="T71" s="10">
        <v>2</v>
      </c>
      <c r="U71" s="10">
        <v>2</v>
      </c>
      <c r="V71" s="10"/>
      <c r="W71" s="10"/>
      <c r="X71" s="10">
        <v>4</v>
      </c>
      <c r="Y71" s="10"/>
      <c r="Z71" s="10">
        <v>5</v>
      </c>
      <c r="AA71" s="10">
        <v>2</v>
      </c>
      <c r="AB71" s="10">
        <v>4</v>
      </c>
      <c r="AC71" s="10">
        <v>4</v>
      </c>
      <c r="AD71" s="10">
        <v>3</v>
      </c>
      <c r="AE71" s="11">
        <f t="shared" si="0"/>
        <v>37</v>
      </c>
      <c r="AF71" s="12">
        <v>389</v>
      </c>
      <c r="AG71" s="13">
        <f t="shared" si="1"/>
        <v>14393</v>
      </c>
      <c r="AH71" s="23">
        <v>1050.3000000000002</v>
      </c>
      <c r="AI71" s="23">
        <f t="shared" si="7"/>
        <v>38861.100000000006</v>
      </c>
      <c r="AJ71" s="23">
        <f t="shared" si="8"/>
        <v>161.82399999999998</v>
      </c>
      <c r="AK71" s="23">
        <f t="shared" si="9"/>
        <v>5987.4879999999994</v>
      </c>
      <c r="AL71" s="27">
        <f t="shared" si="6"/>
        <v>144.48571428571427</v>
      </c>
      <c r="AM71" s="27">
        <f t="shared" si="10"/>
        <v>5345.9714285714281</v>
      </c>
    </row>
    <row r="72" spans="1:39" ht="204.95" customHeight="1" x14ac:dyDescent="0.35">
      <c r="A72" s="10"/>
      <c r="B72" s="10" t="s">
        <v>35</v>
      </c>
      <c r="C72" s="10" t="s">
        <v>36</v>
      </c>
      <c r="D72" s="10" t="s">
        <v>59</v>
      </c>
      <c r="E72" s="10" t="s">
        <v>279</v>
      </c>
      <c r="F72" s="10" t="s">
        <v>280</v>
      </c>
      <c r="G72" s="10" t="s">
        <v>75</v>
      </c>
      <c r="H72" s="10" t="s">
        <v>76</v>
      </c>
      <c r="I72" s="10" t="s">
        <v>77</v>
      </c>
      <c r="J72" s="10" t="s">
        <v>78</v>
      </c>
      <c r="K72" s="10" t="str">
        <f>+VLOOKUP(E72,[1]Foglio4!$A$4:$E$255,5,0)</f>
        <v>70RIC</v>
      </c>
      <c r="L72" s="10">
        <v>2024</v>
      </c>
      <c r="M72" s="10" t="s">
        <v>66</v>
      </c>
      <c r="N72" s="10"/>
      <c r="O72" s="10"/>
      <c r="P72" s="10">
        <v>1</v>
      </c>
      <c r="Q72" s="10"/>
      <c r="R72" s="10">
        <v>2</v>
      </c>
      <c r="S72" s="10">
        <v>2</v>
      </c>
      <c r="T72" s="10">
        <v>4</v>
      </c>
      <c r="U72" s="10"/>
      <c r="V72" s="10">
        <v>3</v>
      </c>
      <c r="W72" s="10">
        <v>2</v>
      </c>
      <c r="X72" s="10">
        <v>2</v>
      </c>
      <c r="Y72" s="10"/>
      <c r="Z72" s="10"/>
      <c r="AA72" s="10"/>
      <c r="AB72" s="10">
        <v>1</v>
      </c>
      <c r="AC72" s="10">
        <v>1</v>
      </c>
      <c r="AD72" s="10"/>
      <c r="AE72" s="11">
        <f t="shared" si="0"/>
        <v>18</v>
      </c>
      <c r="AF72" s="12">
        <v>663</v>
      </c>
      <c r="AG72" s="13">
        <f t="shared" si="1"/>
        <v>11934</v>
      </c>
      <c r="AH72" s="23">
        <v>1790.1000000000001</v>
      </c>
      <c r="AI72" s="23">
        <f t="shared" si="7"/>
        <v>32221.800000000003</v>
      </c>
      <c r="AJ72" s="23">
        <f t="shared" si="8"/>
        <v>275.80799999999999</v>
      </c>
      <c r="AK72" s="23">
        <f t="shared" si="9"/>
        <v>4964.5439999999999</v>
      </c>
      <c r="AL72" s="27">
        <f t="shared" si="6"/>
        <v>246.25714285714284</v>
      </c>
      <c r="AM72" s="27">
        <f t="shared" si="10"/>
        <v>4432.6285714285714</v>
      </c>
    </row>
    <row r="73" spans="1:39" ht="204.95" customHeight="1" x14ac:dyDescent="0.35">
      <c r="A73" s="10"/>
      <c r="B73" s="10" t="s">
        <v>35</v>
      </c>
      <c r="C73" s="10" t="s">
        <v>36</v>
      </c>
      <c r="D73" s="10" t="s">
        <v>236</v>
      </c>
      <c r="E73" s="10" t="s">
        <v>281</v>
      </c>
      <c r="F73" s="10" t="s">
        <v>282</v>
      </c>
      <c r="G73" s="10" t="s">
        <v>283</v>
      </c>
      <c r="H73" s="10" t="s">
        <v>56</v>
      </c>
      <c r="I73" s="10" t="s">
        <v>150</v>
      </c>
      <c r="J73" s="10" t="s">
        <v>151</v>
      </c>
      <c r="K73" s="10" t="str">
        <f>+VLOOKUP(E73,[1]Foglio4!$A$4:$E$255,5,0)</f>
        <v>85RIC</v>
      </c>
      <c r="L73" s="10">
        <v>2024</v>
      </c>
      <c r="M73" s="10" t="s">
        <v>44</v>
      </c>
      <c r="N73" s="10"/>
      <c r="O73" s="10"/>
      <c r="P73" s="10"/>
      <c r="Q73" s="10"/>
      <c r="R73" s="10">
        <v>1</v>
      </c>
      <c r="S73" s="10">
        <v>1</v>
      </c>
      <c r="T73" s="10">
        <v>2</v>
      </c>
      <c r="U73" s="10"/>
      <c r="V73" s="10">
        <v>3</v>
      </c>
      <c r="W73" s="10"/>
      <c r="X73" s="10">
        <v>1</v>
      </c>
      <c r="Y73" s="10">
        <v>1</v>
      </c>
      <c r="Z73" s="10">
        <v>3</v>
      </c>
      <c r="AA73" s="10">
        <v>1</v>
      </c>
      <c r="AB73" s="10">
        <v>1</v>
      </c>
      <c r="AC73" s="10">
        <v>1</v>
      </c>
      <c r="AD73" s="10"/>
      <c r="AE73" s="11">
        <f t="shared" si="0"/>
        <v>15</v>
      </c>
      <c r="AF73" s="12">
        <v>663</v>
      </c>
      <c r="AG73" s="13">
        <f t="shared" si="1"/>
        <v>9945</v>
      </c>
      <c r="AH73" s="23">
        <v>1790.1000000000001</v>
      </c>
      <c r="AI73" s="23">
        <f t="shared" si="7"/>
        <v>26851.500000000004</v>
      </c>
      <c r="AJ73" s="23">
        <f t="shared" si="8"/>
        <v>275.80799999999999</v>
      </c>
      <c r="AK73" s="23">
        <f t="shared" si="9"/>
        <v>4137.12</v>
      </c>
      <c r="AL73" s="27">
        <f t="shared" si="6"/>
        <v>246.25714285714284</v>
      </c>
      <c r="AM73" s="27">
        <f t="shared" si="10"/>
        <v>3693.8571428571427</v>
      </c>
    </row>
    <row r="74" spans="1:39" ht="204.95" customHeight="1" x14ac:dyDescent="0.35">
      <c r="A74" s="10"/>
      <c r="B74" s="10" t="s">
        <v>35</v>
      </c>
      <c r="C74" s="10" t="s">
        <v>36</v>
      </c>
      <c r="D74" s="10" t="s">
        <v>236</v>
      </c>
      <c r="E74" s="10" t="s">
        <v>284</v>
      </c>
      <c r="F74" s="10" t="s">
        <v>285</v>
      </c>
      <c r="G74" s="10" t="s">
        <v>175</v>
      </c>
      <c r="H74" s="10" t="s">
        <v>176</v>
      </c>
      <c r="I74" s="10" t="s">
        <v>50</v>
      </c>
      <c r="J74" s="10" t="s">
        <v>51</v>
      </c>
      <c r="K74" s="10" t="str">
        <f>+VLOOKUP(E74,[1]Foglio4!$A$4:$E$255,5,0)</f>
        <v>85RIC</v>
      </c>
      <c r="L74" s="10">
        <v>2024</v>
      </c>
      <c r="M74" s="10" t="s">
        <v>44</v>
      </c>
      <c r="N74" s="10"/>
      <c r="O74" s="10"/>
      <c r="P74" s="10">
        <v>1</v>
      </c>
      <c r="Q74" s="10"/>
      <c r="R74" s="10">
        <v>1</v>
      </c>
      <c r="S74" s="10">
        <v>1</v>
      </c>
      <c r="T74" s="10">
        <v>2</v>
      </c>
      <c r="U74" s="10"/>
      <c r="V74" s="10">
        <v>2</v>
      </c>
      <c r="W74" s="10">
        <v>1</v>
      </c>
      <c r="X74" s="10"/>
      <c r="Y74" s="10"/>
      <c r="Z74" s="10"/>
      <c r="AA74" s="10"/>
      <c r="AB74" s="10"/>
      <c r="AC74" s="10"/>
      <c r="AD74" s="10"/>
      <c r="AE74" s="11">
        <f t="shared" si="0"/>
        <v>8</v>
      </c>
      <c r="AF74" s="12">
        <v>626</v>
      </c>
      <c r="AG74" s="13">
        <f t="shared" si="1"/>
        <v>5008</v>
      </c>
      <c r="AH74" s="23">
        <v>1690.2</v>
      </c>
      <c r="AI74" s="23">
        <f t="shared" si="7"/>
        <v>13521.6</v>
      </c>
      <c r="AJ74" s="23">
        <f t="shared" si="8"/>
        <v>260.416</v>
      </c>
      <c r="AK74" s="23">
        <f t="shared" si="9"/>
        <v>2083.328</v>
      </c>
      <c r="AL74" s="27">
        <f t="shared" si="6"/>
        <v>232.51428571428568</v>
      </c>
      <c r="AM74" s="27">
        <f t="shared" si="10"/>
        <v>1860.1142857142854</v>
      </c>
    </row>
    <row r="75" spans="1:39" ht="204.95" customHeight="1" x14ac:dyDescent="0.35">
      <c r="A75" s="10"/>
      <c r="B75" s="10" t="s">
        <v>35</v>
      </c>
      <c r="C75" s="10" t="s">
        <v>36</v>
      </c>
      <c r="D75" s="10" t="s">
        <v>37</v>
      </c>
      <c r="E75" s="10" t="s">
        <v>286</v>
      </c>
      <c r="F75" s="10" t="s">
        <v>287</v>
      </c>
      <c r="G75" s="10" t="s">
        <v>75</v>
      </c>
      <c r="H75" s="10" t="s">
        <v>288</v>
      </c>
      <c r="I75" s="10" t="s">
        <v>289</v>
      </c>
      <c r="J75" s="10" t="s">
        <v>290</v>
      </c>
      <c r="K75" s="10" t="str">
        <f>+VLOOKUP(E75,[1]Foglio4!$A$4:$E$255,5,0)</f>
        <v>85RIC</v>
      </c>
      <c r="L75" s="10">
        <v>2023</v>
      </c>
      <c r="M75" s="10" t="s">
        <v>66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>
        <v>1</v>
      </c>
      <c r="Z75" s="10"/>
      <c r="AA75" s="10"/>
      <c r="AB75" s="10"/>
      <c r="AC75" s="10"/>
      <c r="AD75" s="10"/>
      <c r="AE75" s="11">
        <f t="shared" si="0"/>
        <v>1</v>
      </c>
      <c r="AF75" s="12">
        <v>367</v>
      </c>
      <c r="AG75" s="13">
        <f t="shared" si="1"/>
        <v>367</v>
      </c>
      <c r="AH75" s="23">
        <v>990.90000000000009</v>
      </c>
      <c r="AI75" s="23">
        <f t="shared" si="7"/>
        <v>990.90000000000009</v>
      </c>
      <c r="AJ75" s="23">
        <f t="shared" si="8"/>
        <v>152.672</v>
      </c>
      <c r="AK75" s="23">
        <f t="shared" si="9"/>
        <v>152.672</v>
      </c>
      <c r="AL75" s="27">
        <f t="shared" si="6"/>
        <v>136.31428571428569</v>
      </c>
      <c r="AM75" s="27">
        <f t="shared" si="10"/>
        <v>136.31428571428569</v>
      </c>
    </row>
    <row r="76" spans="1:39" ht="204.95" customHeight="1" x14ac:dyDescent="0.35">
      <c r="A76" s="10"/>
      <c r="B76" s="10" t="s">
        <v>35</v>
      </c>
      <c r="C76" s="10" t="s">
        <v>36</v>
      </c>
      <c r="D76" s="10" t="s">
        <v>223</v>
      </c>
      <c r="E76" s="10" t="s">
        <v>291</v>
      </c>
      <c r="F76" s="10" t="s">
        <v>292</v>
      </c>
      <c r="G76" s="10" t="s">
        <v>48</v>
      </c>
      <c r="H76" s="10" t="s">
        <v>49</v>
      </c>
      <c r="I76" s="10" t="s">
        <v>98</v>
      </c>
      <c r="J76" s="10" t="s">
        <v>99</v>
      </c>
      <c r="K76" s="10" t="str">
        <f>+VLOOKUP(E76,[1]Foglio4!$A$4:$E$255,5,0)</f>
        <v>70RIC</v>
      </c>
      <c r="L76" s="10">
        <v>2024</v>
      </c>
      <c r="M76" s="10" t="s">
        <v>66</v>
      </c>
      <c r="N76" s="10"/>
      <c r="O76" s="10"/>
      <c r="P76" s="10"/>
      <c r="Q76" s="10"/>
      <c r="R76" s="10"/>
      <c r="S76" s="10"/>
      <c r="T76" s="10">
        <v>1</v>
      </c>
      <c r="U76" s="10"/>
      <c r="V76" s="10"/>
      <c r="W76" s="10"/>
      <c r="X76" s="10">
        <v>1</v>
      </c>
      <c r="Y76" s="10">
        <v>1</v>
      </c>
      <c r="Z76" s="10"/>
      <c r="AA76" s="10"/>
      <c r="AB76" s="10"/>
      <c r="AC76" s="10"/>
      <c r="AD76" s="10"/>
      <c r="AE76" s="11">
        <f t="shared" si="0"/>
        <v>3</v>
      </c>
      <c r="AF76" s="12">
        <v>315</v>
      </c>
      <c r="AG76" s="13">
        <f t="shared" si="1"/>
        <v>945</v>
      </c>
      <c r="AH76" s="23">
        <v>850.5</v>
      </c>
      <c r="AI76" s="23">
        <f t="shared" si="7"/>
        <v>2551.5</v>
      </c>
      <c r="AJ76" s="23">
        <f t="shared" si="8"/>
        <v>131.04</v>
      </c>
      <c r="AK76" s="23">
        <f t="shared" si="9"/>
        <v>393.12</v>
      </c>
      <c r="AL76" s="27">
        <f t="shared" si="6"/>
        <v>116.99999999999999</v>
      </c>
      <c r="AM76" s="27">
        <f t="shared" si="10"/>
        <v>350.99999999999994</v>
      </c>
    </row>
    <row r="77" spans="1:39" ht="204.95" customHeight="1" x14ac:dyDescent="0.35">
      <c r="A77" s="10"/>
      <c r="B77" s="10" t="s">
        <v>35</v>
      </c>
      <c r="C77" s="10" t="s">
        <v>36</v>
      </c>
      <c r="D77" s="10" t="s">
        <v>293</v>
      </c>
      <c r="E77" s="10" t="s">
        <v>294</v>
      </c>
      <c r="F77" s="10" t="s">
        <v>295</v>
      </c>
      <c r="G77" s="10" t="s">
        <v>175</v>
      </c>
      <c r="H77" s="10" t="s">
        <v>176</v>
      </c>
      <c r="I77" s="10" t="s">
        <v>111</v>
      </c>
      <c r="J77" s="10" t="s">
        <v>112</v>
      </c>
      <c r="K77" s="10" t="str">
        <f>+VLOOKUP(E77,[1]Foglio4!$A$4:$E$255,5,0)</f>
        <v>85RIC</v>
      </c>
      <c r="L77" s="10">
        <v>2023</v>
      </c>
      <c r="M77" s="10" t="s">
        <v>66</v>
      </c>
      <c r="N77" s="10"/>
      <c r="O77" s="10"/>
      <c r="P77" s="10"/>
      <c r="Q77" s="10">
        <v>1</v>
      </c>
      <c r="R77" s="10">
        <v>1</v>
      </c>
      <c r="S77" s="10">
        <v>1</v>
      </c>
      <c r="T77" s="10">
        <v>1</v>
      </c>
      <c r="U77" s="10"/>
      <c r="V77" s="10">
        <v>2</v>
      </c>
      <c r="W77" s="10">
        <v>1</v>
      </c>
      <c r="X77" s="10">
        <v>1</v>
      </c>
      <c r="Y77" s="10"/>
      <c r="Z77" s="10">
        <v>1</v>
      </c>
      <c r="AA77" s="10"/>
      <c r="AB77" s="10">
        <v>1</v>
      </c>
      <c r="AC77" s="10">
        <v>1</v>
      </c>
      <c r="AD77" s="10"/>
      <c r="AE77" s="11">
        <f t="shared" si="0"/>
        <v>11</v>
      </c>
      <c r="AF77" s="12">
        <v>241</v>
      </c>
      <c r="AG77" s="13">
        <f t="shared" si="1"/>
        <v>2651</v>
      </c>
      <c r="AH77" s="23">
        <v>650.70000000000005</v>
      </c>
      <c r="AI77" s="23">
        <f t="shared" si="7"/>
        <v>7157.7000000000007</v>
      </c>
      <c r="AJ77" s="23">
        <f t="shared" si="8"/>
        <v>100.256</v>
      </c>
      <c r="AK77" s="23">
        <f t="shared" si="9"/>
        <v>1102.816</v>
      </c>
      <c r="AL77" s="27">
        <f t="shared" si="6"/>
        <v>89.514285714285705</v>
      </c>
      <c r="AM77" s="27">
        <f t="shared" si="10"/>
        <v>984.65714285714273</v>
      </c>
    </row>
    <row r="78" spans="1:39" ht="204.95" customHeight="1" x14ac:dyDescent="0.35">
      <c r="A78" s="10"/>
      <c r="B78" s="10" t="s">
        <v>35</v>
      </c>
      <c r="C78" s="10" t="s">
        <v>36</v>
      </c>
      <c r="D78" s="10" t="s">
        <v>293</v>
      </c>
      <c r="E78" s="10" t="s">
        <v>296</v>
      </c>
      <c r="F78" s="10" t="s">
        <v>297</v>
      </c>
      <c r="G78" s="10" t="s">
        <v>298</v>
      </c>
      <c r="H78" s="10" t="s">
        <v>166</v>
      </c>
      <c r="I78" s="10" t="s">
        <v>299</v>
      </c>
      <c r="J78" s="10" t="s">
        <v>300</v>
      </c>
      <c r="K78" s="10" t="str">
        <f>+VLOOKUP(E78,[1]Foglio4!$A$4:$E$255,5,0)</f>
        <v>55RIC</v>
      </c>
      <c r="L78" s="10">
        <v>2023</v>
      </c>
      <c r="M78" s="10" t="s">
        <v>44</v>
      </c>
      <c r="N78" s="10">
        <v>1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">
        <f t="shared" si="0"/>
        <v>1</v>
      </c>
      <c r="AF78" s="12">
        <v>389</v>
      </c>
      <c r="AG78" s="13">
        <f t="shared" si="1"/>
        <v>389</v>
      </c>
      <c r="AH78" s="23">
        <v>1050.3000000000002</v>
      </c>
      <c r="AI78" s="23">
        <f t="shared" si="7"/>
        <v>1050.3000000000002</v>
      </c>
      <c r="AJ78" s="23">
        <f t="shared" si="8"/>
        <v>161.82399999999998</v>
      </c>
      <c r="AK78" s="23">
        <f t="shared" si="9"/>
        <v>161.82399999999998</v>
      </c>
      <c r="AL78" s="27">
        <f t="shared" si="6"/>
        <v>144.48571428571427</v>
      </c>
      <c r="AM78" s="27">
        <f t="shared" si="10"/>
        <v>144.48571428571427</v>
      </c>
    </row>
    <row r="79" spans="1:39" ht="204.95" customHeight="1" x14ac:dyDescent="0.35">
      <c r="A79" s="10"/>
      <c r="B79" s="10" t="s">
        <v>35</v>
      </c>
      <c r="C79" s="10" t="s">
        <v>36</v>
      </c>
      <c r="D79" s="10" t="s">
        <v>152</v>
      </c>
      <c r="E79" s="10" t="s">
        <v>301</v>
      </c>
      <c r="F79" s="10" t="s">
        <v>302</v>
      </c>
      <c r="G79" s="10" t="s">
        <v>303</v>
      </c>
      <c r="H79" s="10" t="s">
        <v>304</v>
      </c>
      <c r="I79" s="10" t="s">
        <v>305</v>
      </c>
      <c r="J79" s="10" t="s">
        <v>306</v>
      </c>
      <c r="K79" s="10" t="str">
        <f>+VLOOKUP(E79,[1]Foglio4!$A$4:$E$255,5,0)</f>
        <v>W1WCR</v>
      </c>
      <c r="L79" s="10">
        <v>2023</v>
      </c>
      <c r="M79" s="10" t="s">
        <v>66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>
        <v>1</v>
      </c>
      <c r="Y79" s="10"/>
      <c r="Z79" s="10"/>
      <c r="AA79" s="10"/>
      <c r="AB79" s="10"/>
      <c r="AC79" s="10"/>
      <c r="AD79" s="10"/>
      <c r="AE79" s="11">
        <f t="shared" ref="AE79:AE91" si="11">SUM(N79:AD79)</f>
        <v>1</v>
      </c>
      <c r="AF79" s="12">
        <v>265</v>
      </c>
      <c r="AG79" s="13">
        <f t="shared" ref="AG79:AG91" si="12">AF79*AE79</f>
        <v>265</v>
      </c>
      <c r="AH79" s="23">
        <v>715.5</v>
      </c>
      <c r="AI79" s="23">
        <f t="shared" ref="AI79:AI110" si="13">SUM(AH79*AE79)</f>
        <v>715.5</v>
      </c>
      <c r="AJ79" s="23">
        <f t="shared" ref="AJ79:AJ91" si="14">SUM(AF79*0.416)</f>
        <v>110.24</v>
      </c>
      <c r="AK79" s="23">
        <f t="shared" ref="AK79:AK110" si="15">SUM(AJ79*AE79)</f>
        <v>110.24</v>
      </c>
      <c r="AL79" s="27">
        <f t="shared" si="6"/>
        <v>98.428571428571416</v>
      </c>
      <c r="AM79" s="27">
        <f t="shared" ref="AM79:AM110" si="16">SUM(AL79*AE79)</f>
        <v>98.428571428571416</v>
      </c>
    </row>
    <row r="80" spans="1:39" ht="204.95" customHeight="1" x14ac:dyDescent="0.35">
      <c r="A80" s="10"/>
      <c r="B80" s="10" t="s">
        <v>35</v>
      </c>
      <c r="C80" s="10" t="s">
        <v>36</v>
      </c>
      <c r="D80" s="10" t="s">
        <v>59</v>
      </c>
      <c r="E80" s="10" t="s">
        <v>307</v>
      </c>
      <c r="F80" s="10" t="s">
        <v>308</v>
      </c>
      <c r="G80" s="10" t="s">
        <v>62</v>
      </c>
      <c r="H80" s="10" t="s">
        <v>309</v>
      </c>
      <c r="I80" s="10" t="s">
        <v>310</v>
      </c>
      <c r="J80" s="10" t="s">
        <v>311</v>
      </c>
      <c r="K80" s="10" t="str">
        <f>+VLOOKUP(E80,[1]Foglio4!$A$4:$E$255,5,0)</f>
        <v>05CUO</v>
      </c>
      <c r="L80" s="10">
        <v>2023</v>
      </c>
      <c r="M80" s="10" t="s">
        <v>44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>
        <v>1</v>
      </c>
      <c r="AC80" s="10"/>
      <c r="AD80" s="10"/>
      <c r="AE80" s="11">
        <f t="shared" si="11"/>
        <v>1</v>
      </c>
      <c r="AF80" s="12">
        <v>330</v>
      </c>
      <c r="AG80" s="13">
        <f t="shared" si="12"/>
        <v>330</v>
      </c>
      <c r="AH80" s="23">
        <v>891.00000000000011</v>
      </c>
      <c r="AI80" s="23">
        <f t="shared" si="13"/>
        <v>891.00000000000011</v>
      </c>
      <c r="AJ80" s="23">
        <f t="shared" si="14"/>
        <v>137.28</v>
      </c>
      <c r="AK80" s="23">
        <f t="shared" si="15"/>
        <v>137.28</v>
      </c>
      <c r="AL80" s="27">
        <f t="shared" ref="AL80:AL91" si="17">SUM(AJ80/1.12)</f>
        <v>122.57142857142856</v>
      </c>
      <c r="AM80" s="27">
        <f t="shared" si="16"/>
        <v>122.57142857142856</v>
      </c>
    </row>
    <row r="81" spans="1:48" ht="204.95" customHeight="1" x14ac:dyDescent="0.35">
      <c r="A81" s="10"/>
      <c r="B81" s="10" t="s">
        <v>35</v>
      </c>
      <c r="C81" s="10" t="s">
        <v>36</v>
      </c>
      <c r="D81" s="10" t="s">
        <v>59</v>
      </c>
      <c r="E81" s="10" t="s">
        <v>312</v>
      </c>
      <c r="F81" s="10" t="s">
        <v>313</v>
      </c>
      <c r="G81" s="10" t="s">
        <v>314</v>
      </c>
      <c r="H81" s="10" t="s">
        <v>315</v>
      </c>
      <c r="I81" s="10" t="s">
        <v>316</v>
      </c>
      <c r="J81" s="10" t="s">
        <v>317</v>
      </c>
      <c r="K81" s="10" t="str">
        <f>+VLOOKUP(E81,[1]Foglio4!$A$4:$E$255,5,0)</f>
        <v>95RIC</v>
      </c>
      <c r="L81" s="10">
        <v>2023</v>
      </c>
      <c r="M81" s="10" t="s">
        <v>66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>
        <v>1</v>
      </c>
      <c r="AB81" s="10"/>
      <c r="AC81" s="10"/>
      <c r="AD81" s="10"/>
      <c r="AE81" s="11">
        <f t="shared" si="11"/>
        <v>1</v>
      </c>
      <c r="AF81" s="12">
        <v>330</v>
      </c>
      <c r="AG81" s="13">
        <f t="shared" si="12"/>
        <v>330</v>
      </c>
      <c r="AH81" s="23">
        <v>891.00000000000011</v>
      </c>
      <c r="AI81" s="23">
        <f t="shared" si="13"/>
        <v>891.00000000000011</v>
      </c>
      <c r="AJ81" s="23">
        <f t="shared" si="14"/>
        <v>137.28</v>
      </c>
      <c r="AK81" s="23">
        <f t="shared" si="15"/>
        <v>137.28</v>
      </c>
      <c r="AL81" s="27">
        <f t="shared" si="17"/>
        <v>122.57142857142856</v>
      </c>
      <c r="AM81" s="27">
        <f t="shared" si="16"/>
        <v>122.57142857142856</v>
      </c>
    </row>
    <row r="82" spans="1:48" ht="204.95" customHeight="1" x14ac:dyDescent="0.35">
      <c r="A82" s="10"/>
      <c r="B82" s="10" t="s">
        <v>35</v>
      </c>
      <c r="C82" s="10" t="s">
        <v>36</v>
      </c>
      <c r="D82" s="10" t="s">
        <v>136</v>
      </c>
      <c r="E82" s="10" t="s">
        <v>318</v>
      </c>
      <c r="F82" s="10" t="s">
        <v>319</v>
      </c>
      <c r="G82" s="10" t="s">
        <v>171</v>
      </c>
      <c r="H82" s="10" t="s">
        <v>172</v>
      </c>
      <c r="I82" s="10" t="s">
        <v>320</v>
      </c>
      <c r="J82" s="10" t="s">
        <v>321</v>
      </c>
      <c r="K82" s="10" t="str">
        <f>+VLOOKUP(E82,[1]Foglio4!$A$4:$E$255,5,0)</f>
        <v>15RIC</v>
      </c>
      <c r="L82" s="10">
        <v>2023</v>
      </c>
      <c r="M82" s="10" t="s">
        <v>44</v>
      </c>
      <c r="N82" s="10"/>
      <c r="O82" s="10"/>
      <c r="P82" s="10"/>
      <c r="Q82" s="10"/>
      <c r="R82" s="10"/>
      <c r="S82" s="10"/>
      <c r="T82" s="10"/>
      <c r="U82" s="10"/>
      <c r="V82" s="10"/>
      <c r="W82" s="10">
        <v>1</v>
      </c>
      <c r="X82" s="10"/>
      <c r="Y82" s="10"/>
      <c r="Z82" s="10"/>
      <c r="AA82" s="10"/>
      <c r="AB82" s="10"/>
      <c r="AC82" s="10"/>
      <c r="AD82" s="10"/>
      <c r="AE82" s="11">
        <f t="shared" si="11"/>
        <v>1</v>
      </c>
      <c r="AF82" s="12">
        <v>367</v>
      </c>
      <c r="AG82" s="13">
        <f t="shared" si="12"/>
        <v>367</v>
      </c>
      <c r="AH82" s="23">
        <v>990.90000000000009</v>
      </c>
      <c r="AI82" s="23">
        <f t="shared" si="13"/>
        <v>990.90000000000009</v>
      </c>
      <c r="AJ82" s="23">
        <f t="shared" si="14"/>
        <v>152.672</v>
      </c>
      <c r="AK82" s="23">
        <f t="shared" si="15"/>
        <v>152.672</v>
      </c>
      <c r="AL82" s="27">
        <f t="shared" si="17"/>
        <v>136.31428571428569</v>
      </c>
      <c r="AM82" s="27">
        <f t="shared" si="16"/>
        <v>136.31428571428569</v>
      </c>
    </row>
    <row r="83" spans="1:48" ht="204.95" customHeight="1" x14ac:dyDescent="0.35">
      <c r="A83" s="10"/>
      <c r="B83" s="10" t="s">
        <v>35</v>
      </c>
      <c r="C83" s="10" t="s">
        <v>36</v>
      </c>
      <c r="D83" s="10" t="s">
        <v>37</v>
      </c>
      <c r="E83" s="10" t="s">
        <v>322</v>
      </c>
      <c r="F83" s="10" t="s">
        <v>287</v>
      </c>
      <c r="G83" s="10" t="s">
        <v>75</v>
      </c>
      <c r="H83" s="10"/>
      <c r="I83" s="10" t="s">
        <v>323</v>
      </c>
      <c r="J83" s="10" t="s">
        <v>324</v>
      </c>
      <c r="K83" s="10" t="str">
        <f>+VLOOKUP(E83,[1]Foglio4!$A$4:$E$255,5,0)</f>
        <v>85RIC</v>
      </c>
      <c r="L83" s="10">
        <v>2023</v>
      </c>
      <c r="M83" s="10" t="s">
        <v>44</v>
      </c>
      <c r="N83" s="10"/>
      <c r="O83" s="10"/>
      <c r="P83" s="10"/>
      <c r="Q83" s="10"/>
      <c r="R83" s="10"/>
      <c r="S83" s="10"/>
      <c r="T83" s="10">
        <v>1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1">
        <f t="shared" si="11"/>
        <v>1</v>
      </c>
      <c r="AF83" s="12">
        <v>367</v>
      </c>
      <c r="AG83" s="13">
        <f t="shared" si="12"/>
        <v>367</v>
      </c>
      <c r="AH83" s="23">
        <v>990.90000000000009</v>
      </c>
      <c r="AI83" s="23">
        <f t="shared" si="13"/>
        <v>990.90000000000009</v>
      </c>
      <c r="AJ83" s="23">
        <f t="shared" si="14"/>
        <v>152.672</v>
      </c>
      <c r="AK83" s="23">
        <f t="shared" si="15"/>
        <v>152.672</v>
      </c>
      <c r="AL83" s="27">
        <f t="shared" si="17"/>
        <v>136.31428571428569</v>
      </c>
      <c r="AM83" s="27">
        <f t="shared" si="16"/>
        <v>136.31428571428569</v>
      </c>
    </row>
    <row r="84" spans="1:48" ht="204.95" customHeight="1" x14ac:dyDescent="0.35">
      <c r="A84" s="10"/>
      <c r="B84" s="10" t="s">
        <v>35</v>
      </c>
      <c r="C84" s="10" t="s">
        <v>36</v>
      </c>
      <c r="D84" s="10" t="s">
        <v>157</v>
      </c>
      <c r="E84" s="10" t="s">
        <v>325</v>
      </c>
      <c r="F84" s="10" t="s">
        <v>326</v>
      </c>
      <c r="G84" s="10" t="s">
        <v>84</v>
      </c>
      <c r="H84" s="10"/>
      <c r="I84" s="10" t="s">
        <v>77</v>
      </c>
      <c r="J84" s="10" t="s">
        <v>77</v>
      </c>
      <c r="K84" s="10" t="s">
        <v>327</v>
      </c>
      <c r="L84" s="10">
        <v>2025</v>
      </c>
      <c r="M84" s="10" t="s">
        <v>44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>
        <v>1</v>
      </c>
      <c r="AD84" s="10"/>
      <c r="AE84" s="11">
        <f t="shared" si="11"/>
        <v>1</v>
      </c>
      <c r="AF84" s="12">
        <v>404</v>
      </c>
      <c r="AG84" s="13">
        <f t="shared" si="12"/>
        <v>404</v>
      </c>
      <c r="AH84" s="23">
        <v>1090.8000000000002</v>
      </c>
      <c r="AI84" s="23">
        <f t="shared" si="13"/>
        <v>1090.8000000000002</v>
      </c>
      <c r="AJ84" s="23">
        <f t="shared" si="14"/>
        <v>168.06399999999999</v>
      </c>
      <c r="AK84" s="23">
        <f t="shared" si="15"/>
        <v>168.06399999999999</v>
      </c>
      <c r="AL84" s="27">
        <f t="shared" si="17"/>
        <v>150.05714285714285</v>
      </c>
      <c r="AM84" s="27">
        <f t="shared" si="16"/>
        <v>150.05714285714285</v>
      </c>
    </row>
    <row r="85" spans="1:48" ht="204.95" customHeight="1" x14ac:dyDescent="0.35">
      <c r="A85" s="10"/>
      <c r="B85" s="10" t="s">
        <v>328</v>
      </c>
      <c r="C85" s="10" t="s">
        <v>329</v>
      </c>
      <c r="D85" s="10" t="s">
        <v>136</v>
      </c>
      <c r="E85" s="10" t="s">
        <v>330</v>
      </c>
      <c r="F85" s="10" t="s">
        <v>319</v>
      </c>
      <c r="G85" s="10" t="s">
        <v>331</v>
      </c>
      <c r="H85" s="10"/>
      <c r="I85" s="10" t="s">
        <v>332</v>
      </c>
      <c r="J85" s="10" t="s">
        <v>333</v>
      </c>
      <c r="K85" s="10" t="s">
        <v>327</v>
      </c>
      <c r="L85" s="10">
        <v>2023</v>
      </c>
      <c r="M85" s="10" t="s">
        <v>66</v>
      </c>
      <c r="N85" s="10">
        <v>1</v>
      </c>
      <c r="O85" s="10"/>
      <c r="P85" s="10"/>
      <c r="Q85" s="10"/>
      <c r="R85" s="10"/>
      <c r="S85" s="10"/>
      <c r="T85" s="10">
        <v>1</v>
      </c>
      <c r="U85" s="10">
        <v>1</v>
      </c>
      <c r="V85" s="10">
        <v>1</v>
      </c>
      <c r="W85" s="10">
        <v>2</v>
      </c>
      <c r="X85" s="10">
        <v>1</v>
      </c>
      <c r="Y85" s="10"/>
      <c r="Z85" s="10">
        <v>1</v>
      </c>
      <c r="AA85" s="10"/>
      <c r="AB85" s="10"/>
      <c r="AC85" s="10"/>
      <c r="AD85" s="10"/>
      <c r="AE85" s="11">
        <f t="shared" si="11"/>
        <v>8</v>
      </c>
      <c r="AF85" s="12">
        <v>367</v>
      </c>
      <c r="AG85" s="13">
        <f t="shared" si="12"/>
        <v>2936</v>
      </c>
      <c r="AH85" s="23">
        <v>990.90000000000009</v>
      </c>
      <c r="AI85" s="23">
        <f t="shared" si="13"/>
        <v>7927.2000000000007</v>
      </c>
      <c r="AJ85" s="23">
        <f t="shared" si="14"/>
        <v>152.672</v>
      </c>
      <c r="AK85" s="23">
        <f t="shared" si="15"/>
        <v>1221.376</v>
      </c>
      <c r="AL85" s="27">
        <f t="shared" si="17"/>
        <v>136.31428571428569</v>
      </c>
      <c r="AM85" s="27">
        <f t="shared" si="16"/>
        <v>1090.5142857142855</v>
      </c>
    </row>
    <row r="86" spans="1:48" ht="204.95" customHeight="1" x14ac:dyDescent="0.35">
      <c r="A86" s="10"/>
      <c r="B86" s="10" t="s">
        <v>328</v>
      </c>
      <c r="C86" s="10" t="s">
        <v>329</v>
      </c>
      <c r="D86" s="10" t="s">
        <v>293</v>
      </c>
      <c r="E86" s="10" t="s">
        <v>334</v>
      </c>
      <c r="F86" s="10" t="s">
        <v>335</v>
      </c>
      <c r="G86" s="10" t="s">
        <v>336</v>
      </c>
      <c r="H86" s="10"/>
      <c r="I86" s="10" t="s">
        <v>337</v>
      </c>
      <c r="J86" s="10" t="s">
        <v>338</v>
      </c>
      <c r="K86" s="10" t="str">
        <f>+VLOOKUP(E86,[1]Foglio4!$A$4:$E$255,5,0)</f>
        <v>15RIC</v>
      </c>
      <c r="L86" s="10">
        <v>2024</v>
      </c>
      <c r="M86" s="10" t="s">
        <v>66</v>
      </c>
      <c r="N86" s="10"/>
      <c r="O86" s="10"/>
      <c r="P86" s="10"/>
      <c r="Q86" s="10"/>
      <c r="R86" s="10"/>
      <c r="S86" s="10"/>
      <c r="T86" s="10">
        <v>1</v>
      </c>
      <c r="U86" s="10"/>
      <c r="V86" s="10">
        <v>2</v>
      </c>
      <c r="W86" s="10"/>
      <c r="X86" s="10">
        <v>1</v>
      </c>
      <c r="Y86" s="10"/>
      <c r="Z86" s="10"/>
      <c r="AA86" s="10"/>
      <c r="AB86" s="10"/>
      <c r="AC86" s="10"/>
      <c r="AD86" s="10"/>
      <c r="AE86" s="11">
        <f t="shared" si="11"/>
        <v>4</v>
      </c>
      <c r="AF86" s="12">
        <v>367</v>
      </c>
      <c r="AG86" s="13">
        <f t="shared" si="12"/>
        <v>1468</v>
      </c>
      <c r="AH86" s="23">
        <v>990.90000000000009</v>
      </c>
      <c r="AI86" s="23">
        <f t="shared" si="13"/>
        <v>3963.6000000000004</v>
      </c>
      <c r="AJ86" s="23">
        <f t="shared" si="14"/>
        <v>152.672</v>
      </c>
      <c r="AK86" s="23">
        <f t="shared" si="15"/>
        <v>610.68799999999999</v>
      </c>
      <c r="AL86" s="27">
        <f t="shared" si="17"/>
        <v>136.31428571428569</v>
      </c>
      <c r="AM86" s="27">
        <f t="shared" si="16"/>
        <v>545.25714285714275</v>
      </c>
    </row>
    <row r="87" spans="1:48" ht="204.95" customHeight="1" x14ac:dyDescent="0.35">
      <c r="A87" s="10"/>
      <c r="B87" s="10" t="s">
        <v>328</v>
      </c>
      <c r="C87" s="10" t="s">
        <v>329</v>
      </c>
      <c r="D87" s="10" t="s">
        <v>59</v>
      </c>
      <c r="E87" s="10" t="s">
        <v>339</v>
      </c>
      <c r="F87" s="10" t="s">
        <v>340</v>
      </c>
      <c r="G87" s="10" t="s">
        <v>341</v>
      </c>
      <c r="H87" s="10"/>
      <c r="I87" s="10" t="s">
        <v>342</v>
      </c>
      <c r="J87" s="10" t="s">
        <v>343</v>
      </c>
      <c r="K87" s="10" t="s">
        <v>327</v>
      </c>
      <c r="L87" s="10">
        <v>2025</v>
      </c>
      <c r="M87" s="10" t="s">
        <v>66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>
        <v>1</v>
      </c>
      <c r="AC87" s="10">
        <v>1</v>
      </c>
      <c r="AD87" s="10"/>
      <c r="AE87" s="11">
        <f t="shared" si="11"/>
        <v>2</v>
      </c>
      <c r="AF87" s="12">
        <v>330</v>
      </c>
      <c r="AG87" s="13">
        <f t="shared" si="12"/>
        <v>660</v>
      </c>
      <c r="AH87" s="23">
        <v>891.00000000000011</v>
      </c>
      <c r="AI87" s="23">
        <f t="shared" si="13"/>
        <v>1782.0000000000002</v>
      </c>
      <c r="AJ87" s="23">
        <f t="shared" si="14"/>
        <v>137.28</v>
      </c>
      <c r="AK87" s="23">
        <f t="shared" si="15"/>
        <v>274.56</v>
      </c>
      <c r="AL87" s="27">
        <f t="shared" si="17"/>
        <v>122.57142857142856</v>
      </c>
      <c r="AM87" s="27">
        <f t="shared" si="16"/>
        <v>245.14285714285711</v>
      </c>
    </row>
    <row r="88" spans="1:48" ht="204.95" customHeight="1" x14ac:dyDescent="0.35">
      <c r="A88" s="10"/>
      <c r="B88" s="10" t="s">
        <v>328</v>
      </c>
      <c r="C88" s="10" t="s">
        <v>329</v>
      </c>
      <c r="D88" s="10" t="s">
        <v>136</v>
      </c>
      <c r="E88" s="10" t="s">
        <v>344</v>
      </c>
      <c r="F88" s="10" t="s">
        <v>345</v>
      </c>
      <c r="G88" s="10" t="s">
        <v>346</v>
      </c>
      <c r="H88" s="10"/>
      <c r="I88" s="10" t="s">
        <v>347</v>
      </c>
      <c r="J88" s="10" t="s">
        <v>348</v>
      </c>
      <c r="K88" s="10" t="s">
        <v>349</v>
      </c>
      <c r="L88" s="10">
        <v>2024</v>
      </c>
      <c r="M88" s="10" t="s">
        <v>66</v>
      </c>
      <c r="N88" s="10"/>
      <c r="O88" s="10"/>
      <c r="P88" s="10">
        <v>1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1">
        <f t="shared" si="11"/>
        <v>1</v>
      </c>
      <c r="AF88" s="12">
        <v>241</v>
      </c>
      <c r="AG88" s="13">
        <f t="shared" si="12"/>
        <v>241</v>
      </c>
      <c r="AH88" s="23">
        <v>650.70000000000005</v>
      </c>
      <c r="AI88" s="23">
        <f t="shared" si="13"/>
        <v>650.70000000000005</v>
      </c>
      <c r="AJ88" s="23">
        <f t="shared" si="14"/>
        <v>100.256</v>
      </c>
      <c r="AK88" s="23">
        <f t="shared" si="15"/>
        <v>100.256</v>
      </c>
      <c r="AL88" s="27">
        <f t="shared" si="17"/>
        <v>89.514285714285705</v>
      </c>
      <c r="AM88" s="27">
        <f t="shared" si="16"/>
        <v>89.514285714285705</v>
      </c>
    </row>
    <row r="89" spans="1:48" ht="204.95" customHeight="1" x14ac:dyDescent="0.35">
      <c r="A89" s="10"/>
      <c r="B89" s="10" t="s">
        <v>328</v>
      </c>
      <c r="C89" s="10" t="s">
        <v>329</v>
      </c>
      <c r="D89" s="10" t="s">
        <v>59</v>
      </c>
      <c r="E89" s="10" t="s">
        <v>350</v>
      </c>
      <c r="F89" s="10" t="s">
        <v>192</v>
      </c>
      <c r="G89" s="10" t="s">
        <v>193</v>
      </c>
      <c r="H89" s="10"/>
      <c r="I89" s="10" t="s">
        <v>351</v>
      </c>
      <c r="J89" s="10" t="s">
        <v>352</v>
      </c>
      <c r="K89" s="10" t="s">
        <v>353</v>
      </c>
      <c r="L89" s="10">
        <v>2025</v>
      </c>
      <c r="M89" s="10" t="s">
        <v>66</v>
      </c>
      <c r="N89" s="10"/>
      <c r="O89" s="10"/>
      <c r="P89" s="10">
        <v>1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1">
        <f t="shared" si="11"/>
        <v>1</v>
      </c>
      <c r="AF89" s="12">
        <v>293</v>
      </c>
      <c r="AG89" s="13">
        <f t="shared" si="12"/>
        <v>293</v>
      </c>
      <c r="AH89" s="23">
        <v>791.1</v>
      </c>
      <c r="AI89" s="23">
        <f t="shared" si="13"/>
        <v>791.1</v>
      </c>
      <c r="AJ89" s="23">
        <f t="shared" si="14"/>
        <v>121.88799999999999</v>
      </c>
      <c r="AK89" s="23">
        <f t="shared" si="15"/>
        <v>121.88799999999999</v>
      </c>
      <c r="AL89" s="27">
        <f t="shared" si="17"/>
        <v>108.82857142857141</v>
      </c>
      <c r="AM89" s="27">
        <f t="shared" si="16"/>
        <v>108.82857142857141</v>
      </c>
    </row>
    <row r="90" spans="1:48" ht="204.95" customHeight="1" x14ac:dyDescent="0.35">
      <c r="A90" s="10"/>
      <c r="B90" s="10" t="s">
        <v>328</v>
      </c>
      <c r="C90" s="10" t="s">
        <v>329</v>
      </c>
      <c r="D90" s="10" t="s">
        <v>59</v>
      </c>
      <c r="E90" s="10" t="s">
        <v>354</v>
      </c>
      <c r="F90" s="10" t="s">
        <v>355</v>
      </c>
      <c r="G90" s="10" t="s">
        <v>356</v>
      </c>
      <c r="H90" s="10"/>
      <c r="I90" s="10" t="s">
        <v>357</v>
      </c>
      <c r="J90" s="10" t="s">
        <v>358</v>
      </c>
      <c r="K90" s="10" t="s">
        <v>359</v>
      </c>
      <c r="L90" s="10">
        <v>2024</v>
      </c>
      <c r="M90" s="10" t="s">
        <v>44</v>
      </c>
      <c r="N90" s="10"/>
      <c r="O90" s="10">
        <v>1</v>
      </c>
      <c r="P90" s="10">
        <v>1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1">
        <f t="shared" si="11"/>
        <v>2</v>
      </c>
      <c r="AF90" s="12">
        <v>256</v>
      </c>
      <c r="AG90" s="13">
        <f t="shared" si="12"/>
        <v>512</v>
      </c>
      <c r="AH90" s="23">
        <v>691.2</v>
      </c>
      <c r="AI90" s="23">
        <f t="shared" si="13"/>
        <v>1382.4</v>
      </c>
      <c r="AJ90" s="23">
        <f t="shared" si="14"/>
        <v>106.496</v>
      </c>
      <c r="AK90" s="23">
        <f t="shared" si="15"/>
        <v>212.99199999999999</v>
      </c>
      <c r="AL90" s="27">
        <f t="shared" si="17"/>
        <v>95.085714285714275</v>
      </c>
      <c r="AM90" s="27">
        <f t="shared" si="16"/>
        <v>190.17142857142855</v>
      </c>
    </row>
    <row r="91" spans="1:48" ht="204.95" customHeight="1" x14ac:dyDescent="0.35">
      <c r="B91" s="10" t="s">
        <v>328</v>
      </c>
      <c r="C91" s="10" t="s">
        <v>329</v>
      </c>
      <c r="D91" s="10" t="s">
        <v>136</v>
      </c>
      <c r="E91" s="10" t="s">
        <v>360</v>
      </c>
      <c r="F91" s="10" t="s">
        <v>361</v>
      </c>
      <c r="G91" s="10" t="s">
        <v>346</v>
      </c>
      <c r="H91" s="10"/>
      <c r="I91" s="10" t="s">
        <v>362</v>
      </c>
      <c r="J91" s="10" t="s">
        <v>363</v>
      </c>
      <c r="K91" s="10" t="s">
        <v>349</v>
      </c>
      <c r="L91" s="10">
        <v>2023</v>
      </c>
      <c r="M91" s="10" t="s">
        <v>66</v>
      </c>
      <c r="N91" s="10"/>
      <c r="O91" s="10"/>
      <c r="P91" s="10"/>
      <c r="Q91" s="10"/>
      <c r="R91" s="10"/>
      <c r="S91" s="10"/>
      <c r="T91" s="10"/>
      <c r="U91" s="10"/>
      <c r="V91" s="10">
        <v>3</v>
      </c>
      <c r="W91" s="10"/>
      <c r="X91" s="10">
        <v>1</v>
      </c>
      <c r="Y91" s="10"/>
      <c r="Z91" s="10">
        <v>1</v>
      </c>
      <c r="AA91" s="10"/>
      <c r="AB91" s="10"/>
      <c r="AC91" s="10"/>
      <c r="AD91" s="10"/>
      <c r="AE91" s="11">
        <f t="shared" si="11"/>
        <v>5</v>
      </c>
      <c r="AF91" s="14">
        <v>208</v>
      </c>
      <c r="AG91" s="13">
        <f t="shared" si="12"/>
        <v>1040</v>
      </c>
      <c r="AH91" s="23">
        <v>561.6</v>
      </c>
      <c r="AI91" s="23">
        <f t="shared" si="13"/>
        <v>2808</v>
      </c>
      <c r="AJ91" s="23">
        <f t="shared" si="14"/>
        <v>86.527999999999992</v>
      </c>
      <c r="AK91" s="23">
        <f t="shared" si="15"/>
        <v>432.64</v>
      </c>
      <c r="AL91" s="27">
        <f t="shared" si="17"/>
        <v>77.257142857142838</v>
      </c>
      <c r="AM91" s="27">
        <f t="shared" si="16"/>
        <v>386.28571428571422</v>
      </c>
    </row>
    <row r="92" spans="1:48" s="9" customFormat="1" ht="15.75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9">
        <f>SUM(AE15:AE91)</f>
        <v>502</v>
      </c>
      <c r="AF92" s="18"/>
      <c r="AG92" s="18">
        <f t="shared" ref="AG92" si="18">SUM(AG15:AG91)</f>
        <v>196967</v>
      </c>
      <c r="AH92" s="22"/>
      <c r="AI92" s="22">
        <f t="shared" ref="AI92:AK92" si="19">SUM(AI15:AI91)</f>
        <v>531810.9</v>
      </c>
      <c r="AJ92" s="22"/>
      <c r="AK92" s="22">
        <f t="shared" si="19"/>
        <v>81938.271999999983</v>
      </c>
      <c r="AL92" s="29"/>
      <c r="AM92" s="29">
        <f>SUM(AM15:AM91)</f>
        <v>73159.171428571412</v>
      </c>
      <c r="AN92" s="6"/>
      <c r="AO92" s="6"/>
      <c r="AP92" s="6"/>
      <c r="AQ92" s="6"/>
      <c r="AR92" s="6"/>
      <c r="AS92" s="6"/>
      <c r="AT92" s="6"/>
      <c r="AU92" s="6"/>
      <c r="AV92" s="6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2" type="noConversion"/>
  <pageMargins left="0" right="0" top="0" bottom="0" header="0" footer="0"/>
  <pageSetup paperSize="9" fitToWidth="0" fitToHeight="0" orientation="landscape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D1F974-6A78-44CB-BA51-0A311FEEE7B2}">
  <ds:schemaRefs>
    <ds:schemaRef ds:uri="http://www.w3.org/XML/1998/namespace"/>
    <ds:schemaRef ds:uri="534545f7-dfad-40dc-8880-0a5cc848d94b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3287f65e-bd81-4ef8-9d4a-f770dbe3501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9D9D2F-0917-4D58-8076-529FD9A45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5F32C5-CE41-433E-901C-9B9710334F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2025-10-21T10:48:57Z</dcterms:created>
  <dcterms:modified xsi:type="dcterms:W3CDTF">2026-01-06T15:13:07Z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