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C2633AD3-5989-4D64-8AA7-FBB0C278DD13}" xr6:coauthVersionLast="47" xr6:coauthVersionMax="47" xr10:uidLastSave="{00000000-0000-0000-0000-000000000000}"/>
  <bookViews>
    <workbookView xWindow="-98" yWindow="-98" windowWidth="21795" windowHeight="13695" tabRatio="745" firstSheet="1" activeTab="1" xr2:uid="{49DB7E9B-0188-4FD2-A469-35E388040CF7}"/>
  </bookViews>
  <sheets>
    <sheet name="Totals" sheetId="3" state="hidden" r:id="rId1"/>
    <sheet name="OFFER" sheetId="2" r:id="rId2"/>
  </sheets>
  <definedNames>
    <definedName name="_xlnm._FilterDatabase" localSheetId="1" hidden="1">OFFER!$A$14:$BT$345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7" i="2" l="1"/>
  <c r="BW18" i="2"/>
  <c r="BW19" i="2"/>
  <c r="BW20" i="2"/>
  <c r="BW21" i="2"/>
  <c r="BX21" i="2" s="1"/>
  <c r="BW22" i="2"/>
  <c r="BX22" i="2" s="1"/>
  <c r="BW23" i="2"/>
  <c r="BX23" i="2" s="1"/>
  <c r="BW24" i="2"/>
  <c r="BX24" i="2" s="1"/>
  <c r="BW25" i="2"/>
  <c r="BX25" i="2" s="1"/>
  <c r="BW26" i="2"/>
  <c r="BW27" i="2"/>
  <c r="BW28" i="2"/>
  <c r="BW29" i="2"/>
  <c r="BW30" i="2"/>
  <c r="BW31" i="2"/>
  <c r="BX31" i="2" s="1"/>
  <c r="BW32" i="2"/>
  <c r="BX32" i="2" s="1"/>
  <c r="BW33" i="2"/>
  <c r="BX33" i="2" s="1"/>
  <c r="BW34" i="2"/>
  <c r="BW35" i="2"/>
  <c r="BW36" i="2"/>
  <c r="BX36" i="2" s="1"/>
  <c r="BW37" i="2"/>
  <c r="BW38" i="2"/>
  <c r="BW39" i="2"/>
  <c r="BW40" i="2"/>
  <c r="BX40" i="2" s="1"/>
  <c r="BW41" i="2"/>
  <c r="BX41" i="2" s="1"/>
  <c r="BW42" i="2"/>
  <c r="BX42" i="2" s="1"/>
  <c r="BW43" i="2"/>
  <c r="BX43" i="2" s="1"/>
  <c r="BW44" i="2"/>
  <c r="BX44" i="2" s="1"/>
  <c r="BW45" i="2"/>
  <c r="BX45" i="2" s="1"/>
  <c r="BW46" i="2"/>
  <c r="BX46" i="2" s="1"/>
  <c r="BW47" i="2"/>
  <c r="BW48" i="2"/>
  <c r="BW49" i="2"/>
  <c r="BW50" i="2"/>
  <c r="BX50" i="2" s="1"/>
  <c r="BW51" i="2"/>
  <c r="BX51" i="2" s="1"/>
  <c r="BW52" i="2"/>
  <c r="BX52" i="2" s="1"/>
  <c r="BW53" i="2"/>
  <c r="BX53" i="2" s="1"/>
  <c r="BW54" i="2"/>
  <c r="BX54" i="2" s="1"/>
  <c r="BW55" i="2"/>
  <c r="BX55" i="2" s="1"/>
  <c r="BW56" i="2"/>
  <c r="BX56" i="2" s="1"/>
  <c r="BW57" i="2"/>
  <c r="BW58" i="2"/>
  <c r="BW59" i="2"/>
  <c r="BW60" i="2"/>
  <c r="BW61" i="2"/>
  <c r="BX61" i="2" s="1"/>
  <c r="BW62" i="2"/>
  <c r="BX62" i="2" s="1"/>
  <c r="BW63" i="2"/>
  <c r="BX63" i="2" s="1"/>
  <c r="BW64" i="2"/>
  <c r="BX64" i="2" s="1"/>
  <c r="BW65" i="2"/>
  <c r="BX65" i="2" s="1"/>
  <c r="BW66" i="2"/>
  <c r="BX66" i="2" s="1"/>
  <c r="BW67" i="2"/>
  <c r="BW68" i="2"/>
  <c r="BW69" i="2"/>
  <c r="BW70" i="2"/>
  <c r="BX70" i="2" s="1"/>
  <c r="BW71" i="2"/>
  <c r="BW72" i="2"/>
  <c r="BW73" i="2"/>
  <c r="BX73" i="2" s="1"/>
  <c r="BW74" i="2"/>
  <c r="BX74" i="2" s="1"/>
  <c r="BW75" i="2"/>
  <c r="BX75" i="2" s="1"/>
  <c r="BW76" i="2"/>
  <c r="BW77" i="2"/>
  <c r="BW78" i="2"/>
  <c r="BW79" i="2"/>
  <c r="BW80" i="2"/>
  <c r="BX80" i="2" s="1"/>
  <c r="BW81" i="2"/>
  <c r="BX81" i="2" s="1"/>
  <c r="BW82" i="2"/>
  <c r="BX82" i="2" s="1"/>
  <c r="BW83" i="2"/>
  <c r="BX83" i="2" s="1"/>
  <c r="BW84" i="2"/>
  <c r="BX84" i="2" s="1"/>
  <c r="BW85" i="2"/>
  <c r="BX85" i="2" s="1"/>
  <c r="BW86" i="2"/>
  <c r="BX86" i="2" s="1"/>
  <c r="BW87" i="2"/>
  <c r="BW88" i="2"/>
  <c r="BW89" i="2"/>
  <c r="BW90" i="2"/>
  <c r="BX90" i="2" s="1"/>
  <c r="BW91" i="2"/>
  <c r="BX91" i="2" s="1"/>
  <c r="BW92" i="2"/>
  <c r="BX92" i="2" s="1"/>
  <c r="BW93" i="2"/>
  <c r="BW94" i="2"/>
  <c r="BW95" i="2"/>
  <c r="BW96" i="2"/>
  <c r="BX96" i="2" s="1"/>
  <c r="BW97" i="2"/>
  <c r="BW98" i="2"/>
  <c r="BW99" i="2"/>
  <c r="BW100" i="2"/>
  <c r="BX100" i="2" s="1"/>
  <c r="BW101" i="2"/>
  <c r="BX101" i="2" s="1"/>
  <c r="BW102" i="2"/>
  <c r="BX102" i="2" s="1"/>
  <c r="BW103" i="2"/>
  <c r="BX103" i="2" s="1"/>
  <c r="BW104" i="2"/>
  <c r="BX104" i="2" s="1"/>
  <c r="BW105" i="2"/>
  <c r="BX105" i="2" s="1"/>
  <c r="BW106" i="2"/>
  <c r="BX106" i="2" s="1"/>
  <c r="BW107" i="2"/>
  <c r="BW108" i="2"/>
  <c r="BW109" i="2"/>
  <c r="BW110" i="2"/>
  <c r="BW111" i="2"/>
  <c r="BX111" i="2" s="1"/>
  <c r="BW112" i="2"/>
  <c r="BX112" i="2" s="1"/>
  <c r="BW113" i="2"/>
  <c r="BX113" i="2" s="1"/>
  <c r="BW114" i="2"/>
  <c r="BX114" i="2" s="1"/>
  <c r="BW115" i="2"/>
  <c r="BX115" i="2" s="1"/>
  <c r="BW116" i="2"/>
  <c r="BX116" i="2" s="1"/>
  <c r="BW117" i="2"/>
  <c r="BW118" i="2"/>
  <c r="BW119" i="2"/>
  <c r="BW120" i="2"/>
  <c r="BX120" i="2" s="1"/>
  <c r="BW121" i="2"/>
  <c r="BX121" i="2" s="1"/>
  <c r="BW122" i="2"/>
  <c r="BX122" i="2" s="1"/>
  <c r="BW123" i="2"/>
  <c r="BX123" i="2" s="1"/>
  <c r="BW124" i="2"/>
  <c r="BX124" i="2" s="1"/>
  <c r="BW125" i="2"/>
  <c r="BX125" i="2" s="1"/>
  <c r="BW126" i="2"/>
  <c r="BX126" i="2" s="1"/>
  <c r="BW127" i="2"/>
  <c r="BW128" i="2"/>
  <c r="BW129" i="2"/>
  <c r="BW130" i="2"/>
  <c r="BX130" i="2" s="1"/>
  <c r="BW131" i="2"/>
  <c r="BW132" i="2"/>
  <c r="BW133" i="2"/>
  <c r="BW134" i="2"/>
  <c r="BX134" i="2" s="1"/>
  <c r="BW135" i="2"/>
  <c r="BX135" i="2" s="1"/>
  <c r="BW136" i="2"/>
  <c r="BW137" i="2"/>
  <c r="BW138" i="2"/>
  <c r="BW139" i="2"/>
  <c r="BW140" i="2"/>
  <c r="BW141" i="2"/>
  <c r="BX141" i="2" s="1"/>
  <c r="BW142" i="2"/>
  <c r="BX142" i="2" s="1"/>
  <c r="BW143" i="2"/>
  <c r="BW144" i="2"/>
  <c r="BX144" i="2" s="1"/>
  <c r="BW145" i="2"/>
  <c r="BX145" i="2" s="1"/>
  <c r="BW146" i="2"/>
  <c r="BX146" i="2" s="1"/>
  <c r="BW147" i="2"/>
  <c r="BW148" i="2"/>
  <c r="BW149" i="2"/>
  <c r="BW150" i="2"/>
  <c r="BW151" i="2"/>
  <c r="BX151" i="2" s="1"/>
  <c r="BW152" i="2"/>
  <c r="BX152" i="2" s="1"/>
  <c r="BW153" i="2"/>
  <c r="BX153" i="2" s="1"/>
  <c r="BW154" i="2"/>
  <c r="BX154" i="2" s="1"/>
  <c r="BW155" i="2"/>
  <c r="BX155" i="2" s="1"/>
  <c r="BW156" i="2"/>
  <c r="BW157" i="2"/>
  <c r="BW158" i="2"/>
  <c r="BW159" i="2"/>
  <c r="BW160" i="2"/>
  <c r="BX160" i="2" s="1"/>
  <c r="BW161" i="2"/>
  <c r="BW162" i="2"/>
  <c r="BX162" i="2" s="1"/>
  <c r="BW163" i="2"/>
  <c r="BX163" i="2" s="1"/>
  <c r="BW164" i="2"/>
  <c r="BX164" i="2" s="1"/>
  <c r="BW165" i="2"/>
  <c r="BX165" i="2" s="1"/>
  <c r="BW166" i="2"/>
  <c r="BW167" i="2"/>
  <c r="BW168" i="2"/>
  <c r="BW169" i="2"/>
  <c r="BW170" i="2"/>
  <c r="BX170" i="2" s="1"/>
  <c r="BW171" i="2"/>
  <c r="BW172" i="2"/>
  <c r="BX172" i="2" s="1"/>
  <c r="BW173" i="2"/>
  <c r="BX173" i="2" s="1"/>
  <c r="BW174" i="2"/>
  <c r="BX174" i="2" s="1"/>
  <c r="BW175" i="2"/>
  <c r="BX175" i="2" s="1"/>
  <c r="BW176" i="2"/>
  <c r="BX176" i="2" s="1"/>
  <c r="BW177" i="2"/>
  <c r="BW178" i="2"/>
  <c r="BW179" i="2"/>
  <c r="BW180" i="2"/>
  <c r="BX180" i="2" s="1"/>
  <c r="BW181" i="2"/>
  <c r="BX181" i="2" s="1"/>
  <c r="BW182" i="2"/>
  <c r="BX182" i="2" s="1"/>
  <c r="BW183" i="2"/>
  <c r="BX183" i="2" s="1"/>
  <c r="BW184" i="2"/>
  <c r="BX184" i="2" s="1"/>
  <c r="BW185" i="2"/>
  <c r="BW186" i="2"/>
  <c r="BW187" i="2"/>
  <c r="BW188" i="2"/>
  <c r="BW189" i="2"/>
  <c r="BW190" i="2"/>
  <c r="BX190" i="2" s="1"/>
  <c r="BW191" i="2"/>
  <c r="BX191" i="2" s="1"/>
  <c r="BW192" i="2"/>
  <c r="BX192" i="2" s="1"/>
  <c r="BW193" i="2"/>
  <c r="BX193" i="2" s="1"/>
  <c r="BW194" i="2"/>
  <c r="BX194" i="2" s="1"/>
  <c r="BW195" i="2"/>
  <c r="BW196" i="2"/>
  <c r="BW197" i="2"/>
  <c r="BW198" i="2"/>
  <c r="BW199" i="2"/>
  <c r="BW200" i="2"/>
  <c r="BW201" i="2"/>
  <c r="BX201" i="2" s="1"/>
  <c r="BW202" i="2"/>
  <c r="BX202" i="2" s="1"/>
  <c r="BW203" i="2"/>
  <c r="BW204" i="2"/>
  <c r="BX204" i="2" s="1"/>
  <c r="BW205" i="2"/>
  <c r="BX205" i="2" s="1"/>
  <c r="BW206" i="2"/>
  <c r="BX206" i="2" s="1"/>
  <c r="BW207" i="2"/>
  <c r="BW208" i="2"/>
  <c r="BW209" i="2"/>
  <c r="BW210" i="2"/>
  <c r="BX210" i="2" s="1"/>
  <c r="BW211" i="2"/>
  <c r="BW212" i="2"/>
  <c r="BX212" i="2" s="1"/>
  <c r="BW213" i="2"/>
  <c r="BX213" i="2" s="1"/>
  <c r="BW214" i="2"/>
  <c r="BX214" i="2" s="1"/>
  <c r="BW215" i="2"/>
  <c r="BX215" i="2" s="1"/>
  <c r="BW216" i="2"/>
  <c r="BW217" i="2"/>
  <c r="BW218" i="2"/>
  <c r="BW219" i="2"/>
  <c r="BW220" i="2"/>
  <c r="BX220" i="2" s="1"/>
  <c r="BW221" i="2"/>
  <c r="BX221" i="2" s="1"/>
  <c r="BW222" i="2"/>
  <c r="BX222" i="2" s="1"/>
  <c r="BW223" i="2"/>
  <c r="BX223" i="2" s="1"/>
  <c r="BW224" i="2"/>
  <c r="BX224" i="2" s="1"/>
  <c r="BW225" i="2"/>
  <c r="BX225" i="2" s="1"/>
  <c r="BW226" i="2"/>
  <c r="BW227" i="2"/>
  <c r="BW228" i="2"/>
  <c r="BW229" i="2"/>
  <c r="BW230" i="2"/>
  <c r="BX230" i="2" s="1"/>
  <c r="BW231" i="2"/>
  <c r="BW232" i="2"/>
  <c r="BW233" i="2"/>
  <c r="BW234" i="2"/>
  <c r="BX234" i="2" s="1"/>
  <c r="BW235" i="2"/>
  <c r="BX235" i="2" s="1"/>
  <c r="BW236" i="2"/>
  <c r="BX236" i="2" s="1"/>
  <c r="BW237" i="2"/>
  <c r="BW238" i="2"/>
  <c r="BW239" i="2"/>
  <c r="BW240" i="2"/>
  <c r="BX240" i="2" s="1"/>
  <c r="BW241" i="2"/>
  <c r="BX241" i="2" s="1"/>
  <c r="BW242" i="2"/>
  <c r="BX242" i="2" s="1"/>
  <c r="BW243" i="2"/>
  <c r="BX243" i="2" s="1"/>
  <c r="BW244" i="2"/>
  <c r="BX244" i="2" s="1"/>
  <c r="BW245" i="2"/>
  <c r="BX245" i="2" s="1"/>
  <c r="BW246" i="2"/>
  <c r="BW247" i="2"/>
  <c r="BW248" i="2"/>
  <c r="BW249" i="2"/>
  <c r="BW250" i="2"/>
  <c r="BX250" i="2" s="1"/>
  <c r="BW251" i="2"/>
  <c r="BX251" i="2" s="1"/>
  <c r="BW252" i="2"/>
  <c r="BW253" i="2"/>
  <c r="BW254" i="2"/>
  <c r="BX254" i="2" s="1"/>
  <c r="BW255" i="2"/>
  <c r="BW256" i="2"/>
  <c r="BW257" i="2"/>
  <c r="BW258" i="2"/>
  <c r="BW259" i="2"/>
  <c r="BW260" i="2"/>
  <c r="BX260" i="2" s="1"/>
  <c r="BW261" i="2"/>
  <c r="BX261" i="2" s="1"/>
  <c r="BW262" i="2"/>
  <c r="BX262" i="2" s="1"/>
  <c r="BW263" i="2"/>
  <c r="BX263" i="2" s="1"/>
  <c r="BW264" i="2"/>
  <c r="BX264" i="2" s="1"/>
  <c r="BW265" i="2"/>
  <c r="BX265" i="2" s="1"/>
  <c r="BW266" i="2"/>
  <c r="BW267" i="2"/>
  <c r="BW268" i="2"/>
  <c r="BW269" i="2"/>
  <c r="BW270" i="2"/>
  <c r="BW271" i="2"/>
  <c r="BX271" i="2" s="1"/>
  <c r="BW272" i="2"/>
  <c r="BX272" i="2" s="1"/>
  <c r="BW273" i="2"/>
  <c r="BX273" i="2" s="1"/>
  <c r="BW274" i="2"/>
  <c r="BX274" i="2" s="1"/>
  <c r="BW275" i="2"/>
  <c r="BX275" i="2" s="1"/>
  <c r="BW276" i="2"/>
  <c r="BW277" i="2"/>
  <c r="BW278" i="2"/>
  <c r="BW279" i="2"/>
  <c r="BW280" i="2"/>
  <c r="BW281" i="2"/>
  <c r="BX281" i="2" s="1"/>
  <c r="BW282" i="2"/>
  <c r="BX282" i="2" s="1"/>
  <c r="BW283" i="2"/>
  <c r="BX283" i="2" s="1"/>
  <c r="BW284" i="2"/>
  <c r="BX284" i="2" s="1"/>
  <c r="BW285" i="2"/>
  <c r="BX285" i="2" s="1"/>
  <c r="BW286" i="2"/>
  <c r="BX286" i="2" s="1"/>
  <c r="BW287" i="2"/>
  <c r="BW288" i="2"/>
  <c r="BW289" i="2"/>
  <c r="BW290" i="2"/>
  <c r="BX290" i="2" s="1"/>
  <c r="BW291" i="2"/>
  <c r="BW292" i="2"/>
  <c r="BW293" i="2"/>
  <c r="BX293" i="2" s="1"/>
  <c r="BW294" i="2"/>
  <c r="BX294" i="2" s="1"/>
  <c r="BW295" i="2"/>
  <c r="BX295" i="2" s="1"/>
  <c r="BW296" i="2"/>
  <c r="BX296" i="2" s="1"/>
  <c r="BW297" i="2"/>
  <c r="BW298" i="2"/>
  <c r="BW299" i="2"/>
  <c r="BW300" i="2"/>
  <c r="BX300" i="2" s="1"/>
  <c r="BW301" i="2"/>
  <c r="BX301" i="2" s="1"/>
  <c r="BW302" i="2"/>
  <c r="BX302" i="2" s="1"/>
  <c r="BW303" i="2"/>
  <c r="BX303" i="2" s="1"/>
  <c r="BW304" i="2"/>
  <c r="BX304" i="2" s="1"/>
  <c r="BW305" i="2"/>
  <c r="BX305" i="2" s="1"/>
  <c r="BW306" i="2"/>
  <c r="BW307" i="2"/>
  <c r="BW308" i="2"/>
  <c r="BW309" i="2"/>
  <c r="BW310" i="2"/>
  <c r="BX310" i="2" s="1"/>
  <c r="BW311" i="2"/>
  <c r="BX311" i="2" s="1"/>
  <c r="BW312" i="2"/>
  <c r="BX312" i="2" s="1"/>
  <c r="BW313" i="2"/>
  <c r="BW314" i="2"/>
  <c r="BX314" i="2" s="1"/>
  <c r="BW315" i="2"/>
  <c r="BX315" i="2" s="1"/>
  <c r="BW316" i="2"/>
  <c r="BW317" i="2"/>
  <c r="BW318" i="2"/>
  <c r="BW319" i="2"/>
  <c r="BW320" i="2"/>
  <c r="BX320" i="2" s="1"/>
  <c r="BW321" i="2"/>
  <c r="BX321" i="2" s="1"/>
  <c r="BW322" i="2"/>
  <c r="BX322" i="2" s="1"/>
  <c r="BW323" i="2"/>
  <c r="BX323" i="2" s="1"/>
  <c r="BW324" i="2"/>
  <c r="BX324" i="2" s="1"/>
  <c r="BW325" i="2"/>
  <c r="BX325" i="2" s="1"/>
  <c r="BW326" i="2"/>
  <c r="BW327" i="2"/>
  <c r="BW328" i="2"/>
  <c r="BW329" i="2"/>
  <c r="BW330" i="2"/>
  <c r="BX330" i="2" s="1"/>
  <c r="BW331" i="2"/>
  <c r="BX331" i="2" s="1"/>
  <c r="BW332" i="2"/>
  <c r="BX332" i="2" s="1"/>
  <c r="BW333" i="2"/>
  <c r="BX333" i="2" s="1"/>
  <c r="BW334" i="2"/>
  <c r="BX334" i="2" s="1"/>
  <c r="BW335" i="2"/>
  <c r="BX335" i="2" s="1"/>
  <c r="BW336" i="2"/>
  <c r="BW337" i="2"/>
  <c r="BW338" i="2"/>
  <c r="BW339" i="2"/>
  <c r="BW340" i="2"/>
  <c r="BW341" i="2"/>
  <c r="BX341" i="2" s="1"/>
  <c r="BW342" i="2"/>
  <c r="BX342" i="2" s="1"/>
  <c r="BW343" i="2"/>
  <c r="BX343" i="2" s="1"/>
  <c r="BW344" i="2"/>
  <c r="BX344" i="2" s="1"/>
  <c r="BW16" i="2"/>
  <c r="BZ17" i="2"/>
  <c r="BZ18" i="2"/>
  <c r="BZ19" i="2"/>
  <c r="BZ20" i="2"/>
  <c r="BZ21" i="2"/>
  <c r="BZ26" i="2"/>
  <c r="BZ27" i="2"/>
  <c r="BZ28" i="2"/>
  <c r="BZ29" i="2"/>
  <c r="BZ30" i="2"/>
  <c r="BZ31" i="2"/>
  <c r="BZ36" i="2"/>
  <c r="BZ37" i="2"/>
  <c r="BZ38" i="2"/>
  <c r="BZ39" i="2"/>
  <c r="BZ40" i="2"/>
  <c r="BZ41" i="2"/>
  <c r="BZ46" i="2"/>
  <c r="BZ47" i="2"/>
  <c r="BZ48" i="2"/>
  <c r="BZ49" i="2"/>
  <c r="BZ50" i="2"/>
  <c r="BZ51" i="2"/>
  <c r="BZ56" i="2"/>
  <c r="BZ57" i="2"/>
  <c r="BZ58" i="2"/>
  <c r="BZ59" i="2"/>
  <c r="BZ60" i="2"/>
  <c r="BZ61" i="2"/>
  <c r="BZ66" i="2"/>
  <c r="BZ67" i="2"/>
  <c r="BZ68" i="2"/>
  <c r="BZ69" i="2"/>
  <c r="BZ70" i="2"/>
  <c r="BZ71" i="2"/>
  <c r="BZ76" i="2"/>
  <c r="BZ77" i="2"/>
  <c r="BZ78" i="2"/>
  <c r="BZ79" i="2"/>
  <c r="BZ80" i="2"/>
  <c r="BZ81" i="2"/>
  <c r="BZ86" i="2"/>
  <c r="BZ87" i="2"/>
  <c r="BZ88" i="2"/>
  <c r="BZ89" i="2"/>
  <c r="BZ90" i="2"/>
  <c r="BZ91" i="2"/>
  <c r="BZ96" i="2"/>
  <c r="BZ97" i="2"/>
  <c r="BZ98" i="2"/>
  <c r="BZ99" i="2"/>
  <c r="BZ100" i="2"/>
  <c r="BZ101" i="2"/>
  <c r="BZ106" i="2"/>
  <c r="BZ107" i="2"/>
  <c r="BZ108" i="2"/>
  <c r="BZ109" i="2"/>
  <c r="BZ110" i="2"/>
  <c r="BZ111" i="2"/>
  <c r="BZ116" i="2"/>
  <c r="BZ117" i="2"/>
  <c r="BZ118" i="2"/>
  <c r="BZ119" i="2"/>
  <c r="BZ120" i="2"/>
  <c r="BZ121" i="2"/>
  <c r="BZ126" i="2"/>
  <c r="BZ127" i="2"/>
  <c r="BZ128" i="2"/>
  <c r="BZ129" i="2"/>
  <c r="BZ130" i="2"/>
  <c r="BZ131" i="2"/>
  <c r="BZ136" i="2"/>
  <c r="BZ137" i="2"/>
  <c r="BZ138" i="2"/>
  <c r="BZ139" i="2"/>
  <c r="BZ140" i="2"/>
  <c r="BZ141" i="2"/>
  <c r="BZ146" i="2"/>
  <c r="BZ147" i="2"/>
  <c r="BZ148" i="2"/>
  <c r="BZ149" i="2"/>
  <c r="BZ150" i="2"/>
  <c r="BZ151" i="2"/>
  <c r="BZ156" i="2"/>
  <c r="BZ157" i="2"/>
  <c r="BZ158" i="2"/>
  <c r="BZ159" i="2"/>
  <c r="BZ160" i="2"/>
  <c r="BZ161" i="2"/>
  <c r="BZ166" i="2"/>
  <c r="BZ167" i="2"/>
  <c r="BZ168" i="2"/>
  <c r="BZ169" i="2"/>
  <c r="BZ170" i="2"/>
  <c r="BZ171" i="2"/>
  <c r="BZ176" i="2"/>
  <c r="BZ177" i="2"/>
  <c r="BZ178" i="2"/>
  <c r="BZ179" i="2"/>
  <c r="BZ180" i="2"/>
  <c r="BZ181" i="2"/>
  <c r="BZ186" i="2"/>
  <c r="BZ187" i="2"/>
  <c r="BZ188" i="2"/>
  <c r="BZ189" i="2"/>
  <c r="BZ190" i="2"/>
  <c r="BZ191" i="2"/>
  <c r="BZ196" i="2"/>
  <c r="BZ197" i="2"/>
  <c r="BZ198" i="2"/>
  <c r="BZ199" i="2"/>
  <c r="BZ200" i="2"/>
  <c r="BZ201" i="2"/>
  <c r="BZ206" i="2"/>
  <c r="BZ207" i="2"/>
  <c r="BZ208" i="2"/>
  <c r="BZ209" i="2"/>
  <c r="BZ210" i="2"/>
  <c r="BZ211" i="2"/>
  <c r="BZ216" i="2"/>
  <c r="BZ217" i="2"/>
  <c r="BZ218" i="2"/>
  <c r="BZ219" i="2"/>
  <c r="BZ220" i="2"/>
  <c r="BZ221" i="2"/>
  <c r="BZ226" i="2"/>
  <c r="BZ227" i="2"/>
  <c r="BZ228" i="2"/>
  <c r="BZ229" i="2"/>
  <c r="BZ230" i="2"/>
  <c r="BZ231" i="2"/>
  <c r="BZ236" i="2"/>
  <c r="BZ237" i="2"/>
  <c r="BZ238" i="2"/>
  <c r="BZ239" i="2"/>
  <c r="BZ240" i="2"/>
  <c r="BZ241" i="2"/>
  <c r="BZ246" i="2"/>
  <c r="BZ247" i="2"/>
  <c r="BZ248" i="2"/>
  <c r="BZ249" i="2"/>
  <c r="BZ250" i="2"/>
  <c r="BZ251" i="2"/>
  <c r="BZ256" i="2"/>
  <c r="BZ257" i="2"/>
  <c r="BZ258" i="2"/>
  <c r="BZ259" i="2"/>
  <c r="BZ260" i="2"/>
  <c r="BZ261" i="2"/>
  <c r="BZ266" i="2"/>
  <c r="BZ267" i="2"/>
  <c r="BZ268" i="2"/>
  <c r="BZ269" i="2"/>
  <c r="BZ270" i="2"/>
  <c r="BZ271" i="2"/>
  <c r="BZ276" i="2"/>
  <c r="BZ277" i="2"/>
  <c r="BZ278" i="2"/>
  <c r="BZ279" i="2"/>
  <c r="BZ280" i="2"/>
  <c r="BZ281" i="2"/>
  <c r="BZ286" i="2"/>
  <c r="BZ287" i="2"/>
  <c r="BZ288" i="2"/>
  <c r="BZ289" i="2"/>
  <c r="BZ290" i="2"/>
  <c r="BZ291" i="2"/>
  <c r="BZ296" i="2"/>
  <c r="BZ297" i="2"/>
  <c r="BZ298" i="2"/>
  <c r="BZ299" i="2"/>
  <c r="BZ300" i="2"/>
  <c r="BZ301" i="2"/>
  <c r="BZ306" i="2"/>
  <c r="BZ307" i="2"/>
  <c r="BZ308" i="2"/>
  <c r="BZ309" i="2"/>
  <c r="BZ310" i="2"/>
  <c r="BZ311" i="2"/>
  <c r="BZ316" i="2"/>
  <c r="BZ317" i="2"/>
  <c r="BZ318" i="2"/>
  <c r="BZ319" i="2"/>
  <c r="BZ320" i="2"/>
  <c r="BZ321" i="2"/>
  <c r="BZ326" i="2"/>
  <c r="BZ327" i="2"/>
  <c r="BZ328" i="2"/>
  <c r="BZ329" i="2"/>
  <c r="BZ330" i="2"/>
  <c r="BZ331" i="2"/>
  <c r="BZ336" i="2"/>
  <c r="BZ337" i="2"/>
  <c r="BZ338" i="2"/>
  <c r="BZ339" i="2"/>
  <c r="BZ340" i="2"/>
  <c r="BZ341" i="2"/>
  <c r="BY17" i="2"/>
  <c r="BY18" i="2"/>
  <c r="BY19" i="2"/>
  <c r="BY20" i="2"/>
  <c r="BY21" i="2"/>
  <c r="BY22" i="2"/>
  <c r="BZ22" i="2" s="1"/>
  <c r="BY23" i="2"/>
  <c r="BZ23" i="2" s="1"/>
  <c r="BY24" i="2"/>
  <c r="BZ24" i="2" s="1"/>
  <c r="BY25" i="2"/>
  <c r="BZ25" i="2" s="1"/>
  <c r="BY26" i="2"/>
  <c r="BY27" i="2"/>
  <c r="BY28" i="2"/>
  <c r="BY29" i="2"/>
  <c r="BY30" i="2"/>
  <c r="BY31" i="2"/>
  <c r="BY32" i="2"/>
  <c r="BZ32" i="2" s="1"/>
  <c r="BY33" i="2"/>
  <c r="BZ33" i="2" s="1"/>
  <c r="BY34" i="2"/>
  <c r="BZ34" i="2" s="1"/>
  <c r="BY35" i="2"/>
  <c r="BZ35" i="2" s="1"/>
  <c r="BY36" i="2"/>
  <c r="BY37" i="2"/>
  <c r="BY38" i="2"/>
  <c r="BY39" i="2"/>
  <c r="BY40" i="2"/>
  <c r="BY41" i="2"/>
  <c r="BY42" i="2"/>
  <c r="BZ42" i="2" s="1"/>
  <c r="BY43" i="2"/>
  <c r="BZ43" i="2" s="1"/>
  <c r="BY44" i="2"/>
  <c r="BZ44" i="2" s="1"/>
  <c r="BY45" i="2"/>
  <c r="BZ45" i="2" s="1"/>
  <c r="BY46" i="2"/>
  <c r="BY47" i="2"/>
  <c r="BY48" i="2"/>
  <c r="BY49" i="2"/>
  <c r="BY50" i="2"/>
  <c r="BY51" i="2"/>
  <c r="BY52" i="2"/>
  <c r="BZ52" i="2" s="1"/>
  <c r="BY53" i="2"/>
  <c r="BZ53" i="2" s="1"/>
  <c r="BY54" i="2"/>
  <c r="BZ54" i="2" s="1"/>
  <c r="BY55" i="2"/>
  <c r="BZ55" i="2" s="1"/>
  <c r="BY56" i="2"/>
  <c r="BY57" i="2"/>
  <c r="BY58" i="2"/>
  <c r="BY59" i="2"/>
  <c r="BY60" i="2"/>
  <c r="BY61" i="2"/>
  <c r="BY62" i="2"/>
  <c r="BZ62" i="2" s="1"/>
  <c r="BY63" i="2"/>
  <c r="BZ63" i="2" s="1"/>
  <c r="BY64" i="2"/>
  <c r="BZ64" i="2" s="1"/>
  <c r="BY65" i="2"/>
  <c r="BZ65" i="2" s="1"/>
  <c r="BY66" i="2"/>
  <c r="BY67" i="2"/>
  <c r="BY68" i="2"/>
  <c r="BY69" i="2"/>
  <c r="BY70" i="2"/>
  <c r="BY71" i="2"/>
  <c r="BY72" i="2"/>
  <c r="BZ72" i="2" s="1"/>
  <c r="BY73" i="2"/>
  <c r="BZ73" i="2" s="1"/>
  <c r="BY74" i="2"/>
  <c r="BZ74" i="2" s="1"/>
  <c r="BY75" i="2"/>
  <c r="BZ75" i="2" s="1"/>
  <c r="BY76" i="2"/>
  <c r="BY77" i="2"/>
  <c r="BY78" i="2"/>
  <c r="BY79" i="2"/>
  <c r="BY80" i="2"/>
  <c r="BY81" i="2"/>
  <c r="BY82" i="2"/>
  <c r="BZ82" i="2" s="1"/>
  <c r="BY83" i="2"/>
  <c r="BZ83" i="2" s="1"/>
  <c r="BY84" i="2"/>
  <c r="BZ84" i="2" s="1"/>
  <c r="BY85" i="2"/>
  <c r="BZ85" i="2" s="1"/>
  <c r="BY86" i="2"/>
  <c r="BY87" i="2"/>
  <c r="BY88" i="2"/>
  <c r="BY89" i="2"/>
  <c r="BY90" i="2"/>
  <c r="BY91" i="2"/>
  <c r="BY92" i="2"/>
  <c r="BZ92" i="2" s="1"/>
  <c r="BY93" i="2"/>
  <c r="BZ93" i="2" s="1"/>
  <c r="BY94" i="2"/>
  <c r="BZ94" i="2" s="1"/>
  <c r="BY95" i="2"/>
  <c r="BZ95" i="2" s="1"/>
  <c r="BY96" i="2"/>
  <c r="BY97" i="2"/>
  <c r="BY98" i="2"/>
  <c r="BY99" i="2"/>
  <c r="BY100" i="2"/>
  <c r="BY101" i="2"/>
  <c r="BY102" i="2"/>
  <c r="BZ102" i="2" s="1"/>
  <c r="BY103" i="2"/>
  <c r="BZ103" i="2" s="1"/>
  <c r="BY104" i="2"/>
  <c r="BZ104" i="2" s="1"/>
  <c r="BY105" i="2"/>
  <c r="BZ105" i="2" s="1"/>
  <c r="BY106" i="2"/>
  <c r="BY107" i="2"/>
  <c r="BY108" i="2"/>
  <c r="BY109" i="2"/>
  <c r="BY110" i="2"/>
  <c r="BY111" i="2"/>
  <c r="BY112" i="2"/>
  <c r="BZ112" i="2" s="1"/>
  <c r="BY113" i="2"/>
  <c r="BZ113" i="2" s="1"/>
  <c r="BY114" i="2"/>
  <c r="BZ114" i="2" s="1"/>
  <c r="BY115" i="2"/>
  <c r="BZ115" i="2" s="1"/>
  <c r="BY116" i="2"/>
  <c r="BY117" i="2"/>
  <c r="BY118" i="2"/>
  <c r="BY119" i="2"/>
  <c r="BY120" i="2"/>
  <c r="BY121" i="2"/>
  <c r="BY122" i="2"/>
  <c r="BZ122" i="2" s="1"/>
  <c r="BY123" i="2"/>
  <c r="BZ123" i="2" s="1"/>
  <c r="BY124" i="2"/>
  <c r="BZ124" i="2" s="1"/>
  <c r="BY125" i="2"/>
  <c r="BZ125" i="2" s="1"/>
  <c r="BY126" i="2"/>
  <c r="BY127" i="2"/>
  <c r="BY128" i="2"/>
  <c r="BY129" i="2"/>
  <c r="BY130" i="2"/>
  <c r="BY131" i="2"/>
  <c r="BY132" i="2"/>
  <c r="BZ132" i="2" s="1"/>
  <c r="BY133" i="2"/>
  <c r="BZ133" i="2" s="1"/>
  <c r="BY134" i="2"/>
  <c r="BZ134" i="2" s="1"/>
  <c r="BY135" i="2"/>
  <c r="BZ135" i="2" s="1"/>
  <c r="BY136" i="2"/>
  <c r="BY137" i="2"/>
  <c r="BY138" i="2"/>
  <c r="BY139" i="2"/>
  <c r="BY140" i="2"/>
  <c r="BY141" i="2"/>
  <c r="BY142" i="2"/>
  <c r="BZ142" i="2" s="1"/>
  <c r="BY143" i="2"/>
  <c r="BZ143" i="2" s="1"/>
  <c r="BY144" i="2"/>
  <c r="BZ144" i="2" s="1"/>
  <c r="BY145" i="2"/>
  <c r="BZ145" i="2" s="1"/>
  <c r="BY146" i="2"/>
  <c r="BY147" i="2"/>
  <c r="BY148" i="2"/>
  <c r="BY149" i="2"/>
  <c r="BY150" i="2"/>
  <c r="BY151" i="2"/>
  <c r="BY152" i="2"/>
  <c r="BZ152" i="2" s="1"/>
  <c r="BY153" i="2"/>
  <c r="BZ153" i="2" s="1"/>
  <c r="BY154" i="2"/>
  <c r="BZ154" i="2" s="1"/>
  <c r="BY155" i="2"/>
  <c r="BZ155" i="2" s="1"/>
  <c r="BY156" i="2"/>
  <c r="BY157" i="2"/>
  <c r="BY158" i="2"/>
  <c r="BY159" i="2"/>
  <c r="BY160" i="2"/>
  <c r="BY161" i="2"/>
  <c r="BY162" i="2"/>
  <c r="BZ162" i="2" s="1"/>
  <c r="BY163" i="2"/>
  <c r="BZ163" i="2" s="1"/>
  <c r="BY164" i="2"/>
  <c r="BZ164" i="2" s="1"/>
  <c r="BY165" i="2"/>
  <c r="BZ165" i="2" s="1"/>
  <c r="BY166" i="2"/>
  <c r="BY167" i="2"/>
  <c r="BY168" i="2"/>
  <c r="BY169" i="2"/>
  <c r="BY170" i="2"/>
  <c r="BY171" i="2"/>
  <c r="BY172" i="2"/>
  <c r="BZ172" i="2" s="1"/>
  <c r="BY173" i="2"/>
  <c r="BZ173" i="2" s="1"/>
  <c r="BY174" i="2"/>
  <c r="BZ174" i="2" s="1"/>
  <c r="BY175" i="2"/>
  <c r="BZ175" i="2" s="1"/>
  <c r="BY176" i="2"/>
  <c r="BY177" i="2"/>
  <c r="BY178" i="2"/>
  <c r="BY179" i="2"/>
  <c r="BY180" i="2"/>
  <c r="BY181" i="2"/>
  <c r="BY182" i="2"/>
  <c r="BZ182" i="2" s="1"/>
  <c r="BY183" i="2"/>
  <c r="BZ183" i="2" s="1"/>
  <c r="BY184" i="2"/>
  <c r="BZ184" i="2" s="1"/>
  <c r="BY185" i="2"/>
  <c r="BZ185" i="2" s="1"/>
  <c r="BY186" i="2"/>
  <c r="BY187" i="2"/>
  <c r="BY188" i="2"/>
  <c r="BY189" i="2"/>
  <c r="BY190" i="2"/>
  <c r="BY191" i="2"/>
  <c r="BY192" i="2"/>
  <c r="BZ192" i="2" s="1"/>
  <c r="BY193" i="2"/>
  <c r="BZ193" i="2" s="1"/>
  <c r="BY194" i="2"/>
  <c r="BZ194" i="2" s="1"/>
  <c r="BY195" i="2"/>
  <c r="BZ195" i="2" s="1"/>
  <c r="BY196" i="2"/>
  <c r="BY197" i="2"/>
  <c r="BY198" i="2"/>
  <c r="BY199" i="2"/>
  <c r="BY200" i="2"/>
  <c r="BY201" i="2"/>
  <c r="BY202" i="2"/>
  <c r="BZ202" i="2" s="1"/>
  <c r="BY203" i="2"/>
  <c r="BZ203" i="2" s="1"/>
  <c r="BY204" i="2"/>
  <c r="BZ204" i="2" s="1"/>
  <c r="BY205" i="2"/>
  <c r="BZ205" i="2" s="1"/>
  <c r="BY206" i="2"/>
  <c r="BY207" i="2"/>
  <c r="BY208" i="2"/>
  <c r="BY209" i="2"/>
  <c r="BY210" i="2"/>
  <c r="BY211" i="2"/>
  <c r="BY212" i="2"/>
  <c r="BZ212" i="2" s="1"/>
  <c r="BY213" i="2"/>
  <c r="BZ213" i="2" s="1"/>
  <c r="BY214" i="2"/>
  <c r="BZ214" i="2" s="1"/>
  <c r="BY215" i="2"/>
  <c r="BZ215" i="2" s="1"/>
  <c r="BY216" i="2"/>
  <c r="BY217" i="2"/>
  <c r="BY218" i="2"/>
  <c r="BY219" i="2"/>
  <c r="BY220" i="2"/>
  <c r="BY221" i="2"/>
  <c r="BY222" i="2"/>
  <c r="BZ222" i="2" s="1"/>
  <c r="BY223" i="2"/>
  <c r="BZ223" i="2" s="1"/>
  <c r="BY224" i="2"/>
  <c r="BZ224" i="2" s="1"/>
  <c r="BY225" i="2"/>
  <c r="BZ225" i="2" s="1"/>
  <c r="BY226" i="2"/>
  <c r="BY227" i="2"/>
  <c r="BY228" i="2"/>
  <c r="BY229" i="2"/>
  <c r="BY230" i="2"/>
  <c r="BY231" i="2"/>
  <c r="BY232" i="2"/>
  <c r="BZ232" i="2" s="1"/>
  <c r="BY233" i="2"/>
  <c r="BZ233" i="2" s="1"/>
  <c r="BY234" i="2"/>
  <c r="BZ234" i="2" s="1"/>
  <c r="BY235" i="2"/>
  <c r="BZ235" i="2" s="1"/>
  <c r="BY236" i="2"/>
  <c r="BY237" i="2"/>
  <c r="BY238" i="2"/>
  <c r="BY239" i="2"/>
  <c r="BY240" i="2"/>
  <c r="BY241" i="2"/>
  <c r="BY242" i="2"/>
  <c r="BZ242" i="2" s="1"/>
  <c r="BY243" i="2"/>
  <c r="BZ243" i="2" s="1"/>
  <c r="BY244" i="2"/>
  <c r="BZ244" i="2" s="1"/>
  <c r="BY245" i="2"/>
  <c r="BZ245" i="2" s="1"/>
  <c r="BY246" i="2"/>
  <c r="BY247" i="2"/>
  <c r="BY248" i="2"/>
  <c r="BY249" i="2"/>
  <c r="BY250" i="2"/>
  <c r="BY251" i="2"/>
  <c r="BY252" i="2"/>
  <c r="BZ252" i="2" s="1"/>
  <c r="BY253" i="2"/>
  <c r="BZ253" i="2" s="1"/>
  <c r="BY254" i="2"/>
  <c r="BZ254" i="2" s="1"/>
  <c r="BY255" i="2"/>
  <c r="BZ255" i="2" s="1"/>
  <c r="BY256" i="2"/>
  <c r="BY257" i="2"/>
  <c r="BY258" i="2"/>
  <c r="BY259" i="2"/>
  <c r="BY260" i="2"/>
  <c r="BY261" i="2"/>
  <c r="BY262" i="2"/>
  <c r="BZ262" i="2" s="1"/>
  <c r="BY263" i="2"/>
  <c r="BZ263" i="2" s="1"/>
  <c r="BY264" i="2"/>
  <c r="BZ264" i="2" s="1"/>
  <c r="BY265" i="2"/>
  <c r="BZ265" i="2" s="1"/>
  <c r="BY266" i="2"/>
  <c r="BY267" i="2"/>
  <c r="BY268" i="2"/>
  <c r="BY269" i="2"/>
  <c r="BY270" i="2"/>
  <c r="BY271" i="2"/>
  <c r="BY272" i="2"/>
  <c r="BZ272" i="2" s="1"/>
  <c r="BY273" i="2"/>
  <c r="BZ273" i="2" s="1"/>
  <c r="BY274" i="2"/>
  <c r="BZ274" i="2" s="1"/>
  <c r="BY275" i="2"/>
  <c r="BZ275" i="2" s="1"/>
  <c r="BY276" i="2"/>
  <c r="BY277" i="2"/>
  <c r="BY278" i="2"/>
  <c r="BY279" i="2"/>
  <c r="BY280" i="2"/>
  <c r="BY281" i="2"/>
  <c r="BY282" i="2"/>
  <c r="BZ282" i="2" s="1"/>
  <c r="BY283" i="2"/>
  <c r="BZ283" i="2" s="1"/>
  <c r="BY284" i="2"/>
  <c r="BZ284" i="2" s="1"/>
  <c r="BY285" i="2"/>
  <c r="BZ285" i="2" s="1"/>
  <c r="BY286" i="2"/>
  <c r="BY287" i="2"/>
  <c r="BY288" i="2"/>
  <c r="BY289" i="2"/>
  <c r="BY290" i="2"/>
  <c r="BY291" i="2"/>
  <c r="BY292" i="2"/>
  <c r="BZ292" i="2" s="1"/>
  <c r="BY293" i="2"/>
  <c r="BZ293" i="2" s="1"/>
  <c r="BY294" i="2"/>
  <c r="BZ294" i="2" s="1"/>
  <c r="BY295" i="2"/>
  <c r="BZ295" i="2" s="1"/>
  <c r="BY296" i="2"/>
  <c r="BY297" i="2"/>
  <c r="BY298" i="2"/>
  <c r="BY299" i="2"/>
  <c r="BY300" i="2"/>
  <c r="BY301" i="2"/>
  <c r="BY302" i="2"/>
  <c r="BZ302" i="2" s="1"/>
  <c r="BY303" i="2"/>
  <c r="BZ303" i="2" s="1"/>
  <c r="BY304" i="2"/>
  <c r="BZ304" i="2" s="1"/>
  <c r="BY305" i="2"/>
  <c r="BZ305" i="2" s="1"/>
  <c r="BY306" i="2"/>
  <c r="BY307" i="2"/>
  <c r="BY308" i="2"/>
  <c r="BY309" i="2"/>
  <c r="BY310" i="2"/>
  <c r="BY311" i="2"/>
  <c r="BY312" i="2"/>
  <c r="BZ312" i="2" s="1"/>
  <c r="BY313" i="2"/>
  <c r="BZ313" i="2" s="1"/>
  <c r="BY314" i="2"/>
  <c r="BZ314" i="2" s="1"/>
  <c r="BY315" i="2"/>
  <c r="BZ315" i="2" s="1"/>
  <c r="BY316" i="2"/>
  <c r="BY317" i="2"/>
  <c r="BY318" i="2"/>
  <c r="BY319" i="2"/>
  <c r="BY320" i="2"/>
  <c r="BY321" i="2"/>
  <c r="BY322" i="2"/>
  <c r="BZ322" i="2" s="1"/>
  <c r="BY323" i="2"/>
  <c r="BZ323" i="2" s="1"/>
  <c r="BY324" i="2"/>
  <c r="BZ324" i="2" s="1"/>
  <c r="BY325" i="2"/>
  <c r="BZ325" i="2" s="1"/>
  <c r="BY326" i="2"/>
  <c r="BY327" i="2"/>
  <c r="BY328" i="2"/>
  <c r="BY329" i="2"/>
  <c r="BY330" i="2"/>
  <c r="BY331" i="2"/>
  <c r="BY332" i="2"/>
  <c r="BZ332" i="2" s="1"/>
  <c r="BY333" i="2"/>
  <c r="BZ333" i="2" s="1"/>
  <c r="BY334" i="2"/>
  <c r="BZ334" i="2" s="1"/>
  <c r="BY335" i="2"/>
  <c r="BZ335" i="2" s="1"/>
  <c r="BY336" i="2"/>
  <c r="BY337" i="2"/>
  <c r="BY338" i="2"/>
  <c r="BY339" i="2"/>
  <c r="BY340" i="2"/>
  <c r="BY341" i="2"/>
  <c r="BY342" i="2"/>
  <c r="BZ342" i="2" s="1"/>
  <c r="BY343" i="2"/>
  <c r="BZ343" i="2" s="1"/>
  <c r="BY344" i="2"/>
  <c r="BZ344" i="2" s="1"/>
  <c r="BY16" i="2"/>
  <c r="BX28" i="2"/>
  <c r="BX30" i="2"/>
  <c r="BX38" i="2"/>
  <c r="BX48" i="2"/>
  <c r="BX60" i="2"/>
  <c r="BX68" i="2"/>
  <c r="BX78" i="2"/>
  <c r="BX98" i="2"/>
  <c r="BX108" i="2"/>
  <c r="BX110" i="2"/>
  <c r="BX128" i="2"/>
  <c r="BX138" i="2"/>
  <c r="BX140" i="2"/>
  <c r="BX143" i="2"/>
  <c r="BX148" i="2"/>
  <c r="BX168" i="2"/>
  <c r="BX178" i="2"/>
  <c r="BX198" i="2"/>
  <c r="BX200" i="2"/>
  <c r="BX203" i="2"/>
  <c r="BX208" i="2"/>
  <c r="BX228" i="2"/>
  <c r="BX238" i="2"/>
  <c r="BX248" i="2"/>
  <c r="BX268" i="2"/>
  <c r="BX270" i="2"/>
  <c r="BX278" i="2"/>
  <c r="BX280" i="2"/>
  <c r="BX298" i="2"/>
  <c r="BX308" i="2"/>
  <c r="BX328" i="2"/>
  <c r="BX338" i="2"/>
  <c r="BX340" i="2"/>
  <c r="BX17" i="2"/>
  <c r="BX18" i="2"/>
  <c r="BX19" i="2"/>
  <c r="BX26" i="2"/>
  <c r="BX27" i="2"/>
  <c r="BX29" i="2"/>
  <c r="BX34" i="2"/>
  <c r="BX35" i="2"/>
  <c r="BX37" i="2"/>
  <c r="BX39" i="2"/>
  <c r="BX47" i="2"/>
  <c r="BX49" i="2"/>
  <c r="BX57" i="2"/>
  <c r="BX58" i="2"/>
  <c r="BX59" i="2"/>
  <c r="BX67" i="2"/>
  <c r="BX69" i="2"/>
  <c r="BX71" i="2"/>
  <c r="BX72" i="2"/>
  <c r="BX76" i="2"/>
  <c r="BX77" i="2"/>
  <c r="BX79" i="2"/>
  <c r="BX87" i="2"/>
  <c r="BX88" i="2"/>
  <c r="BX89" i="2"/>
  <c r="BX93" i="2"/>
  <c r="BX94" i="2"/>
  <c r="BX95" i="2"/>
  <c r="BX97" i="2"/>
  <c r="BX99" i="2"/>
  <c r="BX107" i="2"/>
  <c r="BX109" i="2"/>
  <c r="BX117" i="2"/>
  <c r="BX118" i="2"/>
  <c r="BX119" i="2"/>
  <c r="BX127" i="2"/>
  <c r="BX129" i="2"/>
  <c r="BX131" i="2"/>
  <c r="BX132" i="2"/>
  <c r="BX133" i="2"/>
  <c r="BX136" i="2"/>
  <c r="BX137" i="2"/>
  <c r="BX139" i="2"/>
  <c r="BX147" i="2"/>
  <c r="BX149" i="2"/>
  <c r="BX150" i="2"/>
  <c r="BX156" i="2"/>
  <c r="BX157" i="2"/>
  <c r="BX158" i="2"/>
  <c r="BX159" i="2"/>
  <c r="BX161" i="2"/>
  <c r="BX166" i="2"/>
  <c r="BX167" i="2"/>
  <c r="BX169" i="2"/>
  <c r="BX171" i="2"/>
  <c r="BX177" i="2"/>
  <c r="BX179" i="2"/>
  <c r="BX185" i="2"/>
  <c r="BX186" i="2"/>
  <c r="BX187" i="2"/>
  <c r="BX188" i="2"/>
  <c r="BX189" i="2"/>
  <c r="BX195" i="2"/>
  <c r="BX196" i="2"/>
  <c r="BX197" i="2"/>
  <c r="BX199" i="2"/>
  <c r="BX207" i="2"/>
  <c r="BX209" i="2"/>
  <c r="BX211" i="2"/>
  <c r="BX216" i="2"/>
  <c r="BX217" i="2"/>
  <c r="BX218" i="2"/>
  <c r="BX219" i="2"/>
  <c r="BX226" i="2"/>
  <c r="BX227" i="2"/>
  <c r="BX229" i="2"/>
  <c r="BX231" i="2"/>
  <c r="BX232" i="2"/>
  <c r="BX233" i="2"/>
  <c r="BX237" i="2"/>
  <c r="BX239" i="2"/>
  <c r="BX246" i="2"/>
  <c r="BX247" i="2"/>
  <c r="BX249" i="2"/>
  <c r="BX252" i="2"/>
  <c r="BX253" i="2"/>
  <c r="BX255" i="2"/>
  <c r="BX256" i="2"/>
  <c r="BX257" i="2"/>
  <c r="BX258" i="2"/>
  <c r="BX259" i="2"/>
  <c r="BX266" i="2"/>
  <c r="BX267" i="2"/>
  <c r="BX269" i="2"/>
  <c r="BX276" i="2"/>
  <c r="BX277" i="2"/>
  <c r="BX279" i="2"/>
  <c r="BX287" i="2"/>
  <c r="BX288" i="2"/>
  <c r="BX289" i="2"/>
  <c r="BX291" i="2"/>
  <c r="BX292" i="2"/>
  <c r="BX297" i="2"/>
  <c r="BX299" i="2"/>
  <c r="BX306" i="2"/>
  <c r="BX307" i="2"/>
  <c r="BX309" i="2"/>
  <c r="BX313" i="2"/>
  <c r="BX316" i="2"/>
  <c r="BX317" i="2"/>
  <c r="BX318" i="2"/>
  <c r="BX319" i="2"/>
  <c r="BX326" i="2"/>
  <c r="BX327" i="2"/>
  <c r="BX329" i="2"/>
  <c r="BX336" i="2"/>
  <c r="BX337" i="2"/>
  <c r="BX339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89" i="2"/>
  <c r="BV90" i="2"/>
  <c r="BV91" i="2"/>
  <c r="BV92" i="2"/>
  <c r="BV93" i="2"/>
  <c r="BV94" i="2"/>
  <c r="BV95" i="2"/>
  <c r="BV96" i="2"/>
  <c r="BV97" i="2"/>
  <c r="BV98" i="2"/>
  <c r="BV99" i="2"/>
  <c r="BV100" i="2"/>
  <c r="BV101" i="2"/>
  <c r="BV102" i="2"/>
  <c r="BV103" i="2"/>
  <c r="BV104" i="2"/>
  <c r="BV105" i="2"/>
  <c r="BV106" i="2"/>
  <c r="BV107" i="2"/>
  <c r="BV108" i="2"/>
  <c r="BV109" i="2"/>
  <c r="BV110" i="2"/>
  <c r="BV111" i="2"/>
  <c r="BV112" i="2"/>
  <c r="BV113" i="2"/>
  <c r="BV114" i="2"/>
  <c r="BV115" i="2"/>
  <c r="BV116" i="2"/>
  <c r="BV117" i="2"/>
  <c r="BV118" i="2"/>
  <c r="BV119" i="2"/>
  <c r="BV120" i="2"/>
  <c r="BV121" i="2"/>
  <c r="BV122" i="2"/>
  <c r="BV123" i="2"/>
  <c r="BV124" i="2"/>
  <c r="BV125" i="2"/>
  <c r="BV126" i="2"/>
  <c r="BV127" i="2"/>
  <c r="BV128" i="2"/>
  <c r="BV129" i="2"/>
  <c r="BV130" i="2"/>
  <c r="BV131" i="2"/>
  <c r="BV132" i="2"/>
  <c r="BV133" i="2"/>
  <c r="BV134" i="2"/>
  <c r="BV135" i="2"/>
  <c r="BV136" i="2"/>
  <c r="BV137" i="2"/>
  <c r="BV138" i="2"/>
  <c r="BV139" i="2"/>
  <c r="BV140" i="2"/>
  <c r="BV141" i="2"/>
  <c r="BV142" i="2"/>
  <c r="BV143" i="2"/>
  <c r="BV144" i="2"/>
  <c r="BV145" i="2"/>
  <c r="BV146" i="2"/>
  <c r="BV147" i="2"/>
  <c r="BV148" i="2"/>
  <c r="BV149" i="2"/>
  <c r="BV150" i="2"/>
  <c r="BV151" i="2"/>
  <c r="BV152" i="2"/>
  <c r="BV153" i="2"/>
  <c r="BV154" i="2"/>
  <c r="BV155" i="2"/>
  <c r="BV156" i="2"/>
  <c r="BV157" i="2"/>
  <c r="BV158" i="2"/>
  <c r="BV159" i="2"/>
  <c r="BV160" i="2"/>
  <c r="BV161" i="2"/>
  <c r="BV162" i="2"/>
  <c r="BV163" i="2"/>
  <c r="BV164" i="2"/>
  <c r="BV165" i="2"/>
  <c r="BV166" i="2"/>
  <c r="BV167" i="2"/>
  <c r="BV168" i="2"/>
  <c r="BV169" i="2"/>
  <c r="BV170" i="2"/>
  <c r="BV171" i="2"/>
  <c r="BV172" i="2"/>
  <c r="BV173" i="2"/>
  <c r="BV174" i="2"/>
  <c r="BV175" i="2"/>
  <c r="BV176" i="2"/>
  <c r="BV177" i="2"/>
  <c r="BV178" i="2"/>
  <c r="BV179" i="2"/>
  <c r="BV180" i="2"/>
  <c r="BV181" i="2"/>
  <c r="BV182" i="2"/>
  <c r="BV183" i="2"/>
  <c r="BV184" i="2"/>
  <c r="BV185" i="2"/>
  <c r="BV186" i="2"/>
  <c r="BV187" i="2"/>
  <c r="BV188" i="2"/>
  <c r="BV189" i="2"/>
  <c r="BV190" i="2"/>
  <c r="BV191" i="2"/>
  <c r="BV192" i="2"/>
  <c r="BV193" i="2"/>
  <c r="BV194" i="2"/>
  <c r="BV195" i="2"/>
  <c r="BV196" i="2"/>
  <c r="BV197" i="2"/>
  <c r="BV198" i="2"/>
  <c r="BV199" i="2"/>
  <c r="BV200" i="2"/>
  <c r="BV201" i="2"/>
  <c r="BV202" i="2"/>
  <c r="BV203" i="2"/>
  <c r="BV204" i="2"/>
  <c r="BV205" i="2"/>
  <c r="BV206" i="2"/>
  <c r="BV207" i="2"/>
  <c r="BV208" i="2"/>
  <c r="BV209" i="2"/>
  <c r="BV210" i="2"/>
  <c r="BV211" i="2"/>
  <c r="BV212" i="2"/>
  <c r="BV213" i="2"/>
  <c r="BV214" i="2"/>
  <c r="BV215" i="2"/>
  <c r="BV216" i="2"/>
  <c r="BV217" i="2"/>
  <c r="BV218" i="2"/>
  <c r="BV219" i="2"/>
  <c r="BV220" i="2"/>
  <c r="BV221" i="2"/>
  <c r="BV222" i="2"/>
  <c r="BV223" i="2"/>
  <c r="BV224" i="2"/>
  <c r="BV225" i="2"/>
  <c r="BV226" i="2"/>
  <c r="BV227" i="2"/>
  <c r="BV228" i="2"/>
  <c r="BV229" i="2"/>
  <c r="BV230" i="2"/>
  <c r="BV231" i="2"/>
  <c r="BV232" i="2"/>
  <c r="BV233" i="2"/>
  <c r="BV234" i="2"/>
  <c r="BV235" i="2"/>
  <c r="BV236" i="2"/>
  <c r="BV237" i="2"/>
  <c r="BV238" i="2"/>
  <c r="BV239" i="2"/>
  <c r="BV240" i="2"/>
  <c r="BV241" i="2"/>
  <c r="BV242" i="2"/>
  <c r="BV243" i="2"/>
  <c r="BV244" i="2"/>
  <c r="BV245" i="2"/>
  <c r="BV246" i="2"/>
  <c r="BV247" i="2"/>
  <c r="BV248" i="2"/>
  <c r="BV249" i="2"/>
  <c r="BV250" i="2"/>
  <c r="BV251" i="2"/>
  <c r="BV252" i="2"/>
  <c r="BV253" i="2"/>
  <c r="BV254" i="2"/>
  <c r="BV255" i="2"/>
  <c r="BV256" i="2"/>
  <c r="BV257" i="2"/>
  <c r="BV258" i="2"/>
  <c r="BV259" i="2"/>
  <c r="BV260" i="2"/>
  <c r="BV261" i="2"/>
  <c r="BV262" i="2"/>
  <c r="BV263" i="2"/>
  <c r="BV264" i="2"/>
  <c r="BV265" i="2"/>
  <c r="BV266" i="2"/>
  <c r="BV267" i="2"/>
  <c r="BV268" i="2"/>
  <c r="BV269" i="2"/>
  <c r="BV270" i="2"/>
  <c r="BV271" i="2"/>
  <c r="BV272" i="2"/>
  <c r="BV273" i="2"/>
  <c r="BV274" i="2"/>
  <c r="BV275" i="2"/>
  <c r="BV276" i="2"/>
  <c r="BV277" i="2"/>
  <c r="BV278" i="2"/>
  <c r="BV279" i="2"/>
  <c r="BV280" i="2"/>
  <c r="BV281" i="2"/>
  <c r="BV282" i="2"/>
  <c r="BV283" i="2"/>
  <c r="BV284" i="2"/>
  <c r="BV285" i="2"/>
  <c r="BV286" i="2"/>
  <c r="BV287" i="2"/>
  <c r="BV288" i="2"/>
  <c r="BV289" i="2"/>
  <c r="BV290" i="2"/>
  <c r="BV291" i="2"/>
  <c r="BV292" i="2"/>
  <c r="BV293" i="2"/>
  <c r="BV294" i="2"/>
  <c r="BV295" i="2"/>
  <c r="BV296" i="2"/>
  <c r="BV297" i="2"/>
  <c r="BV298" i="2"/>
  <c r="BV299" i="2"/>
  <c r="BV300" i="2"/>
  <c r="BV301" i="2"/>
  <c r="BV302" i="2"/>
  <c r="BV303" i="2"/>
  <c r="BV304" i="2"/>
  <c r="BV305" i="2"/>
  <c r="BV306" i="2"/>
  <c r="BV307" i="2"/>
  <c r="BV308" i="2"/>
  <c r="BV309" i="2"/>
  <c r="BV310" i="2"/>
  <c r="BV311" i="2"/>
  <c r="BV312" i="2"/>
  <c r="BV313" i="2"/>
  <c r="BV314" i="2"/>
  <c r="BV315" i="2"/>
  <c r="BV316" i="2"/>
  <c r="BV317" i="2"/>
  <c r="BV318" i="2"/>
  <c r="BV319" i="2"/>
  <c r="BV320" i="2"/>
  <c r="BV321" i="2"/>
  <c r="BV322" i="2"/>
  <c r="BV323" i="2"/>
  <c r="BV324" i="2"/>
  <c r="BV325" i="2"/>
  <c r="BV326" i="2"/>
  <c r="BV327" i="2"/>
  <c r="BV328" i="2"/>
  <c r="BV329" i="2"/>
  <c r="BV330" i="2"/>
  <c r="BV331" i="2"/>
  <c r="BV332" i="2"/>
  <c r="BV333" i="2"/>
  <c r="BV334" i="2"/>
  <c r="BV335" i="2"/>
  <c r="BV336" i="2"/>
  <c r="BV337" i="2"/>
  <c r="BV338" i="2"/>
  <c r="BV339" i="2"/>
  <c r="BV340" i="2"/>
  <c r="BV341" i="2"/>
  <c r="BV342" i="2"/>
  <c r="BV343" i="2"/>
  <c r="BV344" i="2"/>
  <c r="BV72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R345" i="2"/>
  <c r="BZ16" i="2" l="1"/>
  <c r="BZ345" i="2" s="1"/>
  <c r="BX20" i="2"/>
  <c r="BX16" i="2"/>
  <c r="BX345" i="2" s="1"/>
  <c r="BT160" i="2" l="1"/>
  <c r="BT305" i="2"/>
  <c r="BT335" i="2"/>
  <c r="BT154" i="2"/>
  <c r="BT100" i="2"/>
  <c r="BT138" i="2"/>
  <c r="BT218" i="2"/>
  <c r="BT102" i="2"/>
  <c r="BT193" i="2"/>
  <c r="BT219" i="2"/>
  <c r="BT336" i="2"/>
  <c r="BT217" i="2"/>
  <c r="BT220" i="2"/>
  <c r="BT221" i="2"/>
  <c r="BT222" i="2"/>
  <c r="BT223" i="2"/>
  <c r="BT159" i="2"/>
  <c r="BT153" i="2"/>
  <c r="BT224" i="2"/>
  <c r="BT225" i="2"/>
  <c r="BT227" i="2"/>
  <c r="BT137" i="2"/>
  <c r="BT84" i="2"/>
  <c r="BT249" i="2"/>
  <c r="BT258" i="2"/>
  <c r="BT226" i="2"/>
  <c r="BT107" i="2"/>
  <c r="BT321" i="2"/>
  <c r="BT89" i="2"/>
  <c r="BT194" i="2"/>
  <c r="BT101" i="2"/>
  <c r="BT166" i="2"/>
  <c r="BT228" i="2"/>
  <c r="BT229" i="2"/>
  <c r="BT322" i="2"/>
  <c r="BT143" i="2"/>
  <c r="BT323" i="2"/>
  <c r="BT337" i="2"/>
  <c r="BT142" i="2"/>
  <c r="BT324" i="2"/>
  <c r="BT155" i="2"/>
  <c r="BT156" i="2"/>
  <c r="BT164" i="2"/>
  <c r="BT260" i="2"/>
  <c r="BT262" i="2"/>
  <c r="BT231" i="2"/>
  <c r="BT338" i="2"/>
  <c r="BT140" i="2"/>
  <c r="BT158" i="2"/>
  <c r="BT162" i="2"/>
  <c r="BT167" i="2"/>
  <c r="BT110" i="2"/>
  <c r="BT163" i="2"/>
  <c r="BT259" i="2"/>
  <c r="BT141" i="2"/>
  <c r="BT168" i="2"/>
  <c r="BT169" i="2"/>
  <c r="BT136" i="2"/>
  <c r="BT230" i="2"/>
  <c r="BT325" i="2"/>
  <c r="BT165" i="2"/>
  <c r="BT170" i="2"/>
  <c r="BT344" i="2"/>
  <c r="BT173" i="2"/>
  <c r="BT342" i="2"/>
  <c r="BT157" i="2"/>
  <c r="BT171" i="2"/>
  <c r="BT172" i="2"/>
  <c r="BT339" i="2"/>
  <c r="BT196" i="2"/>
  <c r="BT195" i="2"/>
  <c r="BT275" i="2"/>
  <c r="BT105" i="2"/>
  <c r="BT197" i="2"/>
  <c r="BT135" i="2"/>
  <c r="BT232" i="2"/>
  <c r="BT174" i="2"/>
  <c r="BT72" i="2"/>
  <c r="BT175" i="2"/>
  <c r="BT176" i="2"/>
  <c r="BT304" i="2"/>
  <c r="BT178" i="2"/>
  <c r="BT340" i="2"/>
  <c r="BT326" i="2"/>
  <c r="BT341" i="2"/>
  <c r="BT328" i="2"/>
  <c r="BT327" i="2"/>
  <c r="BT307" i="2"/>
  <c r="BT144" i="2"/>
  <c r="BT306" i="2"/>
  <c r="BT177" i="2"/>
  <c r="BT329" i="2"/>
  <c r="BT139" i="2"/>
  <c r="BT180" i="2"/>
  <c r="BT264" i="2"/>
  <c r="BT263" i="2"/>
  <c r="BT248" i="2"/>
  <c r="BT98" i="2"/>
  <c r="BT269" i="2"/>
  <c r="BT186" i="2"/>
  <c r="BT261" i="2"/>
  <c r="BT343" i="2"/>
  <c r="BT145" i="2"/>
  <c r="BT198" i="2"/>
  <c r="BT199" i="2"/>
  <c r="BT250" i="2"/>
  <c r="BT265" i="2"/>
  <c r="BT146" i="2"/>
  <c r="BT233" i="2"/>
  <c r="BT266" i="2"/>
  <c r="BT308" i="2"/>
  <c r="BT179" i="2"/>
  <c r="BT309" i="2"/>
  <c r="BT251" i="2"/>
  <c r="BT252" i="2"/>
  <c r="BT330" i="2"/>
  <c r="BT234" i="2"/>
  <c r="BT253" i="2"/>
  <c r="BT235" i="2"/>
  <c r="BT236" i="2"/>
  <c r="BT237" i="2"/>
  <c r="BT238" i="2"/>
  <c r="BT331" i="2"/>
  <c r="BT200" i="2"/>
  <c r="BT239" i="2"/>
  <c r="BT240" i="2"/>
  <c r="BT241" i="2"/>
  <c r="BT242" i="2"/>
  <c r="BT332" i="2"/>
  <c r="BT333" i="2"/>
  <c r="BT243" i="2"/>
  <c r="BT147" i="2"/>
  <c r="BT81" i="2"/>
  <c r="BT272" i="2"/>
  <c r="BT82" i="2"/>
  <c r="BT254" i="2"/>
  <c r="BT255" i="2"/>
  <c r="BT126" i="2"/>
  <c r="BT256" i="2"/>
  <c r="BT83" i="2"/>
  <c r="BT276" i="2"/>
  <c r="BT257" i="2"/>
  <c r="BT320" i="2"/>
  <c r="BT267" i="2"/>
  <c r="BT268" i="2"/>
  <c r="BT201" i="2"/>
  <c r="BT73" i="2"/>
  <c r="BT202" i="2"/>
  <c r="BT203" i="2"/>
  <c r="BT85" i="2"/>
  <c r="BT277" i="2"/>
  <c r="BT204" i="2"/>
  <c r="BT86" i="2"/>
  <c r="BT87" i="2"/>
  <c r="BT278" i="2"/>
  <c r="BT88" i="2"/>
  <c r="BT90" i="2"/>
  <c r="BT91" i="2"/>
  <c r="BT279" i="2"/>
  <c r="BT292" i="2"/>
  <c r="BT92" i="2"/>
  <c r="BT205" i="2"/>
  <c r="BT280" i="2"/>
  <c r="BT281" i="2"/>
  <c r="BT93" i="2"/>
  <c r="BT94" i="2"/>
  <c r="BT95" i="2"/>
  <c r="BT282" i="2"/>
  <c r="BT283" i="2"/>
  <c r="BT284" i="2"/>
  <c r="BT96" i="2"/>
  <c r="BT206" i="2"/>
  <c r="BT285" i="2"/>
  <c r="BT286" i="2"/>
  <c r="BT74" i="2"/>
  <c r="BT270" i="2"/>
  <c r="BT319" i="2"/>
  <c r="BT97" i="2"/>
  <c r="BT117" i="2"/>
  <c r="BT75" i="2"/>
  <c r="BT287" i="2"/>
  <c r="BT132" i="2"/>
  <c r="BT288" i="2"/>
  <c r="BT99" i="2"/>
  <c r="BT289" i="2"/>
  <c r="BT290" i="2"/>
  <c r="BT104" i="2"/>
  <c r="BT291" i="2"/>
  <c r="BT207" i="2"/>
  <c r="BT294" i="2"/>
  <c r="BT106" i="2"/>
  <c r="BT108" i="2"/>
  <c r="BT109" i="2"/>
  <c r="BT208" i="2"/>
  <c r="BT295" i="2"/>
  <c r="BT111" i="2"/>
  <c r="BT209" i="2"/>
  <c r="BT112" i="2"/>
  <c r="BT113" i="2"/>
  <c r="BT114" i="2"/>
  <c r="BT115" i="2"/>
  <c r="BT116" i="2"/>
  <c r="BT296" i="2"/>
  <c r="BT118" i="2"/>
  <c r="BT119" i="2"/>
  <c r="BT297" i="2"/>
  <c r="BT120" i="2"/>
  <c r="BT210" i="2"/>
  <c r="BT122" i="2"/>
  <c r="BT317" i="2"/>
  <c r="BT318" i="2"/>
  <c r="BT121" i="2"/>
  <c r="BT299" i="2"/>
  <c r="BT211" i="2"/>
  <c r="BT271" i="2"/>
  <c r="BT273" i="2"/>
  <c r="BT298" i="2"/>
  <c r="BT301" i="2"/>
  <c r="BT123" i="2"/>
  <c r="BT302" i="2"/>
  <c r="BT300" i="2"/>
  <c r="BT124" i="2"/>
  <c r="BT303" i="2"/>
  <c r="BT310" i="2"/>
  <c r="BT125" i="2"/>
  <c r="BT127" i="2"/>
  <c r="BT129" i="2"/>
  <c r="BT130" i="2"/>
  <c r="BT312" i="2"/>
  <c r="BT131" i="2"/>
  <c r="BT213" i="2"/>
  <c r="BT133" i="2"/>
  <c r="BT313" i="2"/>
  <c r="BT316" i="2"/>
  <c r="BT214" i="2"/>
  <c r="BT315" i="2"/>
  <c r="BT314" i="2"/>
  <c r="BT311" i="2"/>
  <c r="BT246" i="2"/>
  <c r="BT245" i="2"/>
  <c r="BT152" i="2"/>
  <c r="BT244" i="2"/>
  <c r="BT151" i="2"/>
  <c r="BT150" i="2"/>
  <c r="BT149" i="2"/>
  <c r="BT148" i="2"/>
  <c r="BT216" i="2"/>
  <c r="BT79" i="2"/>
  <c r="BT78" i="2"/>
  <c r="BT134" i="2"/>
  <c r="BT77" i="2"/>
  <c r="BT128" i="2"/>
  <c r="BT182" i="2"/>
  <c r="BT181" i="2"/>
  <c r="BT183" i="2"/>
  <c r="BT191" i="2"/>
  <c r="BT215" i="2"/>
  <c r="BT190" i="2"/>
  <c r="BT274" i="2"/>
  <c r="BT185" i="2"/>
  <c r="BT189" i="2"/>
  <c r="BT212" i="2"/>
  <c r="BT192" i="2"/>
  <c r="BT187" i="2"/>
  <c r="BT188" i="2"/>
  <c r="BT184" i="2"/>
  <c r="BT334" i="2"/>
  <c r="BT80" i="2"/>
  <c r="BT76" i="2"/>
  <c r="F56" i="3"/>
  <c r="F55" i="3"/>
  <c r="F57" i="3"/>
  <c r="F50" i="3"/>
  <c r="F39" i="3"/>
  <c r="F30" i="3"/>
  <c r="F35" i="3"/>
  <c r="F32" i="3"/>
  <c r="F33" i="3"/>
  <c r="F34" i="3"/>
  <c r="F36" i="3"/>
  <c r="F29" i="3"/>
  <c r="F37" i="3"/>
  <c r="F38" i="3"/>
  <c r="F31" i="3"/>
  <c r="F45" i="3"/>
  <c r="F49" i="3"/>
  <c r="F46" i="3"/>
  <c r="F47" i="3"/>
  <c r="F48" i="3"/>
  <c r="F44" i="3"/>
  <c r="F16" i="3"/>
  <c r="F17" i="3"/>
  <c r="F18" i="3"/>
  <c r="F19" i="3"/>
  <c r="F20" i="3"/>
  <c r="F23" i="3"/>
  <c r="F22" i="3"/>
  <c r="F21" i="3"/>
  <c r="F15" i="3"/>
  <c r="F5" i="3"/>
  <c r="F6" i="3"/>
  <c r="F7" i="3"/>
  <c r="F8" i="3"/>
  <c r="F9" i="3"/>
  <c r="BT59" i="2" l="1"/>
  <c r="BT30" i="2"/>
  <c r="BT68" i="2"/>
  <c r="BT48" i="2"/>
  <c r="BT19" i="2"/>
  <c r="BT55" i="2"/>
  <c r="BT70" i="2"/>
  <c r="BT60" i="2"/>
  <c r="BT50" i="2"/>
  <c r="BT40" i="2"/>
  <c r="BT31" i="2"/>
  <c r="BT21" i="2"/>
  <c r="BT49" i="2"/>
  <c r="BT58" i="2"/>
  <c r="BT47" i="2"/>
  <c r="BT17" i="2"/>
  <c r="BT36" i="2"/>
  <c r="BT44" i="2"/>
  <c r="BT53" i="2"/>
  <c r="BT43" i="2"/>
  <c r="BT34" i="2"/>
  <c r="BT24" i="2"/>
  <c r="BT69" i="2"/>
  <c r="BT20" i="2"/>
  <c r="BT37" i="2"/>
  <c r="BT56" i="2"/>
  <c r="BT45" i="2"/>
  <c r="BT54" i="2"/>
  <c r="BT25" i="2"/>
  <c r="BT16" i="2"/>
  <c r="BT345" i="2" s="1"/>
  <c r="BV16" i="2"/>
  <c r="BV345" i="2" s="1"/>
  <c r="BT42" i="2"/>
  <c r="BT23" i="2"/>
  <c r="BT39" i="2"/>
  <c r="BT38" i="2"/>
  <c r="BT57" i="2"/>
  <c r="BT18" i="2"/>
  <c r="BT66" i="2"/>
  <c r="BT27" i="2"/>
  <c r="BT65" i="2"/>
  <c r="BT26" i="2"/>
  <c r="BT64" i="2"/>
  <c r="BT35" i="2"/>
  <c r="BT63" i="2"/>
  <c r="BT33" i="2"/>
  <c r="BT71" i="2"/>
  <c r="BT61" i="2"/>
  <c r="BT51" i="2"/>
  <c r="BT41" i="2"/>
  <c r="BT32" i="2"/>
  <c r="BT22" i="2"/>
  <c r="BT46" i="2"/>
  <c r="BT28" i="2"/>
  <c r="BT52" i="2"/>
  <c r="BT29" i="2"/>
  <c r="BT67" i="2"/>
  <c r="BT62" i="2"/>
  <c r="BT161" i="2"/>
</calcChain>
</file>

<file path=xl/sharedStrings.xml><?xml version="1.0" encoding="utf-8"?>
<sst xmlns="http://schemas.openxmlformats.org/spreadsheetml/2006/main" count="1440" uniqueCount="567">
  <si>
    <t>ALL TOTAL</t>
  </si>
  <si>
    <t>Category</t>
  </si>
  <si>
    <t>Total QTY</t>
  </si>
  <si>
    <t>Total RRP STERLING</t>
  </si>
  <si>
    <t>Total RRP EURO</t>
  </si>
  <si>
    <t>MEN</t>
  </si>
  <si>
    <t>WOMEN</t>
  </si>
  <si>
    <t>KIDS</t>
  </si>
  <si>
    <t>UNISEX</t>
  </si>
  <si>
    <t>TOTALS</t>
  </si>
  <si>
    <t>MENS CATEGORY</t>
  </si>
  <si>
    <t>TYPE</t>
  </si>
  <si>
    <t>JACKET</t>
  </si>
  <si>
    <t>TROUSERS</t>
  </si>
  <si>
    <t>TOPWEAR</t>
  </si>
  <si>
    <t>SHIRT</t>
  </si>
  <si>
    <t>BLAZER</t>
  </si>
  <si>
    <t>JUMPER</t>
  </si>
  <si>
    <t>SHORTS</t>
  </si>
  <si>
    <t>BATHROBE</t>
  </si>
  <si>
    <t>WOMENS CATEGORY</t>
  </si>
  <si>
    <t>SKIRT*</t>
  </si>
  <si>
    <t>DRESS*</t>
  </si>
  <si>
    <t>JACKET*</t>
  </si>
  <si>
    <t>TROUSERS*</t>
  </si>
  <si>
    <t>TOPWEAR*</t>
  </si>
  <si>
    <t>SHIRT*</t>
  </si>
  <si>
    <t>SCARF*</t>
  </si>
  <si>
    <t>BLAZER *</t>
  </si>
  <si>
    <t>SHORTS*</t>
  </si>
  <si>
    <t>BODYSUIT *</t>
  </si>
  <si>
    <t>KIDS CATEGORY</t>
  </si>
  <si>
    <t>BABY VEST*</t>
  </si>
  <si>
    <t>JUMPER*</t>
  </si>
  <si>
    <t>UNISEX CATEGORY</t>
  </si>
  <si>
    <t>SCARF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</si>
  <si>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</si>
  <si>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</si>
  <si>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</si>
  <si>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</si>
  <si>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</si>
  <si>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</si>
  <si>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</si>
  <si>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</si>
  <si>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</si>
  <si>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</si>
  <si>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</si>
  <si>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</si>
  <si>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IMAGE</t>
  </si>
  <si>
    <t>DESCRIPTION</t>
  </si>
  <si>
    <t>Article Number</t>
  </si>
  <si>
    <t>SEX</t>
  </si>
  <si>
    <t>Type</t>
  </si>
  <si>
    <t>Color</t>
  </si>
  <si>
    <t>Size</t>
  </si>
  <si>
    <t>EAN</t>
  </si>
  <si>
    <t>QTY</t>
  </si>
  <si>
    <t>RRP £</t>
  </si>
  <si>
    <t>RRP TOTAL £</t>
  </si>
  <si>
    <t>RRP €</t>
  </si>
  <si>
    <t>RRP TOT €</t>
  </si>
  <si>
    <t>COST €</t>
  </si>
  <si>
    <t>COST TOT €</t>
  </si>
  <si>
    <t>COST £</t>
  </si>
  <si>
    <t>COST TOT £</t>
  </si>
  <si>
    <t>6MTHS</t>
  </si>
  <si>
    <t>1Y</t>
  </si>
  <si>
    <t>2Y</t>
  </si>
  <si>
    <t>3Y</t>
  </si>
  <si>
    <t>4Y</t>
  </si>
  <si>
    <t>6Y</t>
  </si>
  <si>
    <t>7/8Y</t>
  </si>
  <si>
    <t>8Y</t>
  </si>
  <si>
    <t>10Y</t>
  </si>
  <si>
    <t>12Y</t>
  </si>
  <si>
    <t>14Y</t>
  </si>
  <si>
    <t>O/S</t>
  </si>
  <si>
    <t>44R</t>
  </si>
  <si>
    <t>46 R</t>
  </si>
  <si>
    <t>48 R</t>
  </si>
  <si>
    <t>50 R</t>
  </si>
  <si>
    <t>52 R</t>
  </si>
  <si>
    <t>XS/S</t>
  </si>
  <si>
    <t>S/M</t>
  </si>
  <si>
    <t>M/L</t>
  </si>
  <si>
    <t>XXXS</t>
  </si>
  <si>
    <t>XXS</t>
  </si>
  <si>
    <t>XS</t>
  </si>
  <si>
    <t>S</t>
  </si>
  <si>
    <t>M</t>
  </si>
  <si>
    <t>L</t>
  </si>
  <si>
    <t>XL</t>
  </si>
  <si>
    <t>XXL</t>
  </si>
  <si>
    <t>XXXL</t>
  </si>
  <si>
    <t>BURBERRY
Black Satin Dress</t>
  </si>
  <si>
    <t>WOMAN</t>
  </si>
  <si>
    <t>Dress</t>
  </si>
  <si>
    <t>BLACK</t>
  </si>
  <si>
    <t>One-shoulder Jerssey Ruffled Dress In Red</t>
  </si>
  <si>
    <t>Topwear</t>
  </si>
  <si>
    <t>RED/NAVY</t>
  </si>
  <si>
    <t>Burberry Dandelion-Print Satin Shirt</t>
  </si>
  <si>
    <t>Shirt</t>
  </si>
  <si>
    <t>SHERBET IP PATTERN</t>
  </si>
  <si>
    <t>Trousers woman Burberry</t>
  </si>
  <si>
    <t>Trousers</t>
  </si>
  <si>
    <t xml:space="preserve">SHERBET </t>
  </si>
  <si>
    <t>Duck Print Wool Shirt</t>
  </si>
  <si>
    <t>BLACK IP PATTERN</t>
  </si>
  <si>
    <t>shield hardware asymmetric midi dress</t>
  </si>
  <si>
    <t xml:space="preserve">VINE IP PATTERN </t>
  </si>
  <si>
    <t>Prosum logo label pocket shirt</t>
  </si>
  <si>
    <t>CAMEL</t>
  </si>
  <si>
    <t>Medium 'Castleford' trench coat</t>
  </si>
  <si>
    <t>Jacket</t>
  </si>
  <si>
    <t>SOFT FAWN</t>
  </si>
  <si>
    <t>Reconstructed Lace Panel T-Shirt Dress</t>
  </si>
  <si>
    <t xml:space="preserve">OPTIC WHITE </t>
  </si>
  <si>
    <t>Burberry
Trench-Coat - Beige</t>
  </si>
  <si>
    <t>ARCHIVE BEIGE</t>
  </si>
  <si>
    <t>Regulation Unbalance Hoodie 'Black</t>
  </si>
  <si>
    <t>Burberry Reversible vest in quilted nylon with Vintage Check insert</t>
  </si>
  <si>
    <t>Men</t>
  </si>
  <si>
    <t>Gilet</t>
  </si>
  <si>
    <t>ARCHIVE BEIGE IP CHK</t>
  </si>
  <si>
    <t>Vintage Check Reversible Down Jacket</t>
  </si>
  <si>
    <t>Sleeveless Houndstooth Pattern Dress</t>
  </si>
  <si>
    <t>PILLAR IP PATTERN</t>
  </si>
  <si>
    <t>Burberry
cappotto reversibile</t>
  </si>
  <si>
    <t>OTTER</t>
  </si>
  <si>
    <t>Men's Reconstructed-Print Sleeveless Car Coat</t>
  </si>
  <si>
    <t>Bradford Car Coat Gabardine Long Coat</t>
  </si>
  <si>
    <t>HUNTER</t>
  </si>
  <si>
    <t>Burberry Check Wool  Pillar</t>
  </si>
  <si>
    <t>PILLAR</t>
  </si>
  <si>
    <t xml:space="preserve">Burberry Straight-Leg </t>
  </si>
  <si>
    <t>Burberry
Skirt with a wide belt</t>
  </si>
  <si>
    <t>Skirt</t>
  </si>
  <si>
    <t xml:space="preserve">COAT </t>
  </si>
  <si>
    <t>Puttee Collar Leather Jacket</t>
  </si>
  <si>
    <t>Burberry Faux Fur Cotton Parka Hunter Light Green Parka Jacket</t>
  </si>
  <si>
    <t xml:space="preserve">Notched Lapel Single Breasted </t>
  </si>
  <si>
    <t>SOAP</t>
  </si>
  <si>
    <t>Burberry EKD Wool Blanket Cape Knight</t>
  </si>
  <si>
    <t xml:space="preserve">KNIGHT </t>
  </si>
  <si>
    <t>zip-detail cotton-linen dress</t>
  </si>
  <si>
    <t>IRON</t>
  </si>
  <si>
    <t>knight hardware taffeta trench coat</t>
  </si>
  <si>
    <t>KNIGT /SALT IP</t>
  </si>
  <si>
    <t>Vintage Check Frayed-Edge Wool Skirt</t>
  </si>
  <si>
    <t>DEEP ROYAL IP CHECK</t>
  </si>
  <si>
    <t>tand up-collar quilted bomber jacket</t>
  </si>
  <si>
    <t>Check Pleated Wool Mini Skirt</t>
  </si>
  <si>
    <t>RIPPLE IP CHK</t>
  </si>
  <si>
    <t>Burberry Yellow Check Wool Kilt Skirt</t>
  </si>
  <si>
    <t>PEAR IP CHK</t>
  </si>
  <si>
    <t>Wool Plaid-Check Kilt</t>
  </si>
  <si>
    <t>CRIMSON IP CHK</t>
  </si>
  <si>
    <t>Duck Print Kilt Silk Skirt</t>
  </si>
  <si>
    <t>VINE IP PAT</t>
  </si>
  <si>
    <t>Mini Skirt</t>
  </si>
  <si>
    <t>RIBBON IP CHEK</t>
  </si>
  <si>
    <t>Straight Leg Rose Print Trousers</t>
  </si>
  <si>
    <t>PEAT IP PATTERN</t>
  </si>
  <si>
    <t>Stretch Design Polo Collar Dress</t>
  </si>
  <si>
    <t xml:space="preserve">HUNTER </t>
  </si>
  <si>
    <t>Argyle Ribbed-Knit Dress</t>
  </si>
  <si>
    <t>IVY IP PATTERN</t>
  </si>
  <si>
    <t>Houndstooth Pattern Midi Dress</t>
  </si>
  <si>
    <t>MONOCHROME IP PTTN</t>
  </si>
  <si>
    <t>Dress woman Burberry</t>
  </si>
  <si>
    <t xml:space="preserve">RIBBON </t>
  </si>
  <si>
    <t xml:space="preserve">Burberry Straight-leg Pants In Hunter </t>
  </si>
  <si>
    <t>Burberry Smart Trousers 'Monochrome'</t>
  </si>
  <si>
    <t>Ladies Bubblegum Pink Joyce Silk Dress</t>
  </si>
  <si>
    <t xml:space="preserve">BUBBLEGUM PINK </t>
  </si>
  <si>
    <t>Black Star Motif Gathered Silk Viscose Dress</t>
  </si>
  <si>
    <t>BURBERRY
Trench Coat In Hunter</t>
  </si>
  <si>
    <t>Gathered-Detail Off-Shoulder Long Sleeve Midi Dress</t>
  </si>
  <si>
    <t>Burberry Swan Silk Trousers Night</t>
  </si>
  <si>
    <t>KNIGHT IP PATTERN</t>
  </si>
  <si>
    <t>Black Edith Long-Sleeved Dress</t>
  </si>
  <si>
    <t>Long Sleeved Checked Wool Shirt Dress</t>
  </si>
  <si>
    <t>BURBERRY TROUSERS</t>
  </si>
  <si>
    <t>CAMEO</t>
  </si>
  <si>
    <t xml:space="preserve">Burberry logo-patch cotton wide-leg jeans </t>
  </si>
  <si>
    <t xml:space="preserve"> indigo blue</t>
  </si>
  <si>
    <t>Burberry
Men's Black Single Breasted Tailored Jacket</t>
  </si>
  <si>
    <t>Blazer</t>
  </si>
  <si>
    <t>Burberry
pleated tailored jacket</t>
  </si>
  <si>
    <t>Cotton Adjustable Strap Pants</t>
  </si>
  <si>
    <t>Dark Canvas Blue Leather-trim Denim Dungarees</t>
  </si>
  <si>
    <t>BodySuit</t>
  </si>
  <si>
    <t xml:space="preserve">DARK CANVAS BLUE </t>
  </si>
  <si>
    <t>Logo Embroidered Wool Trousers</t>
  </si>
  <si>
    <t xml:space="preserve">OTTER </t>
  </si>
  <si>
    <t xml:space="preserve">Equestrian Knight-motif Cotton T-shirt </t>
  </si>
  <si>
    <t>8077889 </t>
  </si>
  <si>
    <t>CHARCOAL JEANS</t>
  </si>
  <si>
    <t>CHARCOAL</t>
  </si>
  <si>
    <t>CLASSIC BLUE JEANS</t>
  </si>
  <si>
    <t>CLASSIC BLUE</t>
  </si>
  <si>
    <t>MID BLUE JEANS</t>
  </si>
  <si>
    <t>MID BLUE</t>
  </si>
  <si>
    <t>COAT OTTER</t>
  </si>
  <si>
    <t>COAT</t>
  </si>
  <si>
    <t>BLUE JEANS</t>
  </si>
  <si>
    <t>Mid Blue Jeans</t>
  </si>
  <si>
    <t>Mid Blue</t>
  </si>
  <si>
    <t>JEANS</t>
  </si>
  <si>
    <t xml:space="preserve">BLUE </t>
  </si>
  <si>
    <t>BLACK BURBERRY T-SHIRT</t>
  </si>
  <si>
    <t>T-SHIRT</t>
  </si>
  <si>
    <t>WHITE BURBERRY T-SHIRT</t>
  </si>
  <si>
    <t>WHITE</t>
  </si>
  <si>
    <t>PEAR DRESS</t>
  </si>
  <si>
    <t>DRESS</t>
  </si>
  <si>
    <t>PEAR</t>
  </si>
  <si>
    <t>DUSTY ORANGE SHIRT</t>
  </si>
  <si>
    <t>DUSTY ORANGE IP CHK</t>
  </si>
  <si>
    <t>BLACK PADDED COAT</t>
  </si>
  <si>
    <t>VINE CHK JACKET</t>
  </si>
  <si>
    <t>VINE IP CHK</t>
  </si>
  <si>
    <t>BLACK TRENCH COAT</t>
  </si>
  <si>
    <t>BLACK JACKET</t>
  </si>
  <si>
    <t>CAMEL TROUSERS</t>
  </si>
  <si>
    <t>PALE PINK SHIRT</t>
  </si>
  <si>
    <t>PALE PINK</t>
  </si>
  <si>
    <t>KNIGHT CHK COAT</t>
  </si>
  <si>
    <t>KNIGHT CHK</t>
  </si>
  <si>
    <t>BRA</t>
  </si>
  <si>
    <t>WOMENSWEAR</t>
  </si>
  <si>
    <t>TREACLE TROUSERS</t>
  </si>
  <si>
    <t xml:space="preserve">TREACLE </t>
  </si>
  <si>
    <t>RIPPLE DRESS</t>
  </si>
  <si>
    <t>RIPPLE</t>
  </si>
  <si>
    <t>BLACK TROUSERS</t>
  </si>
  <si>
    <t>BURBERRY GREY T-SHIRT</t>
  </si>
  <si>
    <t>PALE GREY MELANGE</t>
  </si>
  <si>
    <t>WHITE BURBERRY HORSE T-SHIRT</t>
  </si>
  <si>
    <t>BLACK CAPE</t>
  </si>
  <si>
    <t>CAPE</t>
  </si>
  <si>
    <t>WHITE BLOUSE</t>
  </si>
  <si>
    <t>BLOUSE</t>
  </si>
  <si>
    <t>OPTIC WHITE</t>
  </si>
  <si>
    <t>PILLAR FLEECE</t>
  </si>
  <si>
    <t>FLEECE</t>
  </si>
  <si>
    <t xml:space="preserve">PILLAR IP  </t>
  </si>
  <si>
    <t>PALE BLUE JUMPER</t>
  </si>
  <si>
    <t>PALE BLUE</t>
  </si>
  <si>
    <t>CHARCOAL DRESS</t>
  </si>
  <si>
    <t>RABBIT TROUSERS</t>
  </si>
  <si>
    <t>BLACK IP PAT</t>
  </si>
  <si>
    <t>VIVID BLUE CAP</t>
  </si>
  <si>
    <t>CAP</t>
  </si>
  <si>
    <t>VIVID BLUE IP CHECK</t>
  </si>
  <si>
    <t>BLACK BLOUSE</t>
  </si>
  <si>
    <t>BLACK TOP</t>
  </si>
  <si>
    <t>TOP</t>
  </si>
  <si>
    <t>BURBERRY NATURAL WHITE TROUSERS</t>
  </si>
  <si>
    <t xml:space="preserve">NATURAL WHITE </t>
  </si>
  <si>
    <t>BLACK T-SHIRT</t>
  </si>
  <si>
    <t>STORM GREY JUMPER</t>
  </si>
  <si>
    <t>STORM GREY MELANGE</t>
  </si>
  <si>
    <t>BURBERRY WHITE T-SHIRT WITH BLACK PRINT</t>
  </si>
  <si>
    <t>BURBERRY HORSE JUMPER CAMEL</t>
  </si>
  <si>
    <t>BURBERRY HORSE T-SHIRT</t>
  </si>
  <si>
    <t>CAMEL LEGACY</t>
  </si>
  <si>
    <t>BURBERRY STORM GREY TROUSERS</t>
  </si>
  <si>
    <t>CROP TOP</t>
  </si>
  <si>
    <t>IVY CHK DRESS</t>
  </si>
  <si>
    <t>IVY IP CHECK</t>
  </si>
  <si>
    <t>FAWN BLOUSE</t>
  </si>
  <si>
    <t>FAWN IP PTTN</t>
  </si>
  <si>
    <t>WHITE SHIRT</t>
  </si>
  <si>
    <t>BLACK JUMPER</t>
  </si>
  <si>
    <t>BURBERRY BLACK T-SHIRT</t>
  </si>
  <si>
    <t>BURBURRY HORSE SHIRT</t>
  </si>
  <si>
    <t>SHIIRT</t>
  </si>
  <si>
    <t>NAVY IP PATTE</t>
  </si>
  <si>
    <t>NAVY BLACK COAT</t>
  </si>
  <si>
    <t>NAVY BLACK</t>
  </si>
  <si>
    <t>KNIGHT JACKET</t>
  </si>
  <si>
    <t>KNIGHT IP CHE</t>
  </si>
  <si>
    <t>NAVY TROUSERS</t>
  </si>
  <si>
    <t>RICH NAVY</t>
  </si>
  <si>
    <t>BURBERRY BLACK HORSE T-SHIRT</t>
  </si>
  <si>
    <t>RIPPLE CHK DRESS</t>
  </si>
  <si>
    <t>FAWN SHORTS</t>
  </si>
  <si>
    <t>SOFT FAWN IP</t>
  </si>
  <si>
    <t>V-NECK TOP</t>
  </si>
  <si>
    <t>BLACK IP CHK</t>
  </si>
  <si>
    <t>BURBURRY LOUNGE TROUSER</t>
  </si>
  <si>
    <t>ECRU</t>
  </si>
  <si>
    <t>LONG BLACK COAT</t>
  </si>
  <si>
    <t>Hooded Dress</t>
  </si>
  <si>
    <t>Burburry horse jumper</t>
  </si>
  <si>
    <t>Jumper</t>
  </si>
  <si>
    <t>Black/White</t>
  </si>
  <si>
    <t>BEIGE SKIRT</t>
  </si>
  <si>
    <t>SKIRT</t>
  </si>
  <si>
    <t>TREACLE JUMPER</t>
  </si>
  <si>
    <t>GREY T-SHIRT</t>
  </si>
  <si>
    <t>GREY MELANGE</t>
  </si>
  <si>
    <t>RIPPLE JACKET</t>
  </si>
  <si>
    <t>RIPPLE IP CHECK</t>
  </si>
  <si>
    <t>KNITTED BLACK DRESS</t>
  </si>
  <si>
    <t>BEIGE POLO SHIRT</t>
  </si>
  <si>
    <t>BLACK / BORDEAUX</t>
  </si>
  <si>
    <t>BEIGE JUMPER</t>
  </si>
  <si>
    <t>T SHIRT</t>
  </si>
  <si>
    <t>DARK BIRCH BROWN</t>
  </si>
  <si>
    <t>SHERBERT JUMPER</t>
  </si>
  <si>
    <t>SHERBERT</t>
  </si>
  <si>
    <t xml:space="preserve">BRIGHT ORANGE </t>
  </si>
  <si>
    <t xml:space="preserve">LIMESTONE </t>
  </si>
  <si>
    <t>SALT CHK SHIRT</t>
  </si>
  <si>
    <t>SALT IP CHK</t>
  </si>
  <si>
    <t>BIRCH BROWN SKIRT</t>
  </si>
  <si>
    <t>BEIGE SHIRT</t>
  </si>
  <si>
    <t>CHARCOAL BLUE BLOUSE</t>
  </si>
  <si>
    <t>DARK CHARCOAL BLUE</t>
  </si>
  <si>
    <t>KNIGHT T-SHIRT</t>
  </si>
  <si>
    <t>PILLAR T-SHIRT</t>
  </si>
  <si>
    <t>Equestrian Knight Logo Cotton Shirt</t>
  </si>
  <si>
    <t>MILITARY</t>
  </si>
  <si>
    <t>Equestrian Knight Device  Shirt</t>
  </si>
  <si>
    <t>WHEAT</t>
  </si>
  <si>
    <t>CAMEL JUMPER</t>
  </si>
  <si>
    <t>WHITE POLO SHIRT</t>
  </si>
  <si>
    <t>BIRCH BROWN IP CHK</t>
  </si>
  <si>
    <t>FAWN JUMPER</t>
  </si>
  <si>
    <t>STORM GREY TROUSERS</t>
  </si>
  <si>
    <t>CAMEL LEGACY TROUSERS</t>
  </si>
  <si>
    <t>ROYAL IP JUMPER</t>
  </si>
  <si>
    <t>ROYAL IP PATTERN</t>
  </si>
  <si>
    <t>BLUE KNITTED SKIRT</t>
  </si>
  <si>
    <t>BRIGHT TOPAZ BLUE</t>
  </si>
  <si>
    <t>BEIGE CHEC TROUSER</t>
  </si>
  <si>
    <t>BEIGE IP CHEC</t>
  </si>
  <si>
    <t>VIBRANT ORANGE TOP</t>
  </si>
  <si>
    <t>VIBRANT ORANGE</t>
  </si>
  <si>
    <t>PEAR JUMPER</t>
  </si>
  <si>
    <t>PEAR IP PATTE</t>
  </si>
  <si>
    <t>VINE DRESS</t>
  </si>
  <si>
    <t>VINE</t>
  </si>
  <si>
    <t>BLACK COAT</t>
  </si>
  <si>
    <t>REVERSABLE BEIGE COAT</t>
  </si>
  <si>
    <t>BLUE PATTERN BLOUSE</t>
  </si>
  <si>
    <t>FOXGLOVE BLUE</t>
  </si>
  <si>
    <t>BLOSSON T-SHIRT</t>
  </si>
  <si>
    <t>SOFT BLOSSOM</t>
  </si>
  <si>
    <t>BLK COTTON DRESS</t>
  </si>
  <si>
    <t>COTTON ZIP UP JUMPER</t>
  </si>
  <si>
    <t>BLACK DRESS</t>
  </si>
  <si>
    <t>Briefs</t>
  </si>
  <si>
    <t>Underwear</t>
  </si>
  <si>
    <t>DANDELION YLLW IPPAT</t>
  </si>
  <si>
    <t>BLACK CHK DRESS</t>
  </si>
  <si>
    <t>CHK COTTON</t>
  </si>
  <si>
    <t>CARDIGAN?</t>
  </si>
  <si>
    <t>COTTON CAMEO DRESS</t>
  </si>
  <si>
    <t>BURBERRY WHITE T-SHIRT</t>
  </si>
  <si>
    <t>DRK BRN JUMPER</t>
  </si>
  <si>
    <t>DARK BIRTH BROWN</t>
  </si>
  <si>
    <t>PILLAR TROUSERS</t>
  </si>
  <si>
    <t>TRUOUSERS</t>
  </si>
  <si>
    <t>BRIGHT STRAW DRESS</t>
  </si>
  <si>
    <t>BRIGHT STRAW</t>
  </si>
  <si>
    <t>PINK TROUSERS</t>
  </si>
  <si>
    <t>BLACK / WHITE SKIRT</t>
  </si>
  <si>
    <t>SESAME TROUSERS</t>
  </si>
  <si>
    <t>SESAME</t>
  </si>
  <si>
    <t>PALE PINK TROUSERS</t>
  </si>
  <si>
    <t>MONOCHROME SKIRT</t>
  </si>
  <si>
    <t>MONOCHROME IP</t>
  </si>
  <si>
    <t>HONEY COAT</t>
  </si>
  <si>
    <t>HONEY</t>
  </si>
  <si>
    <t>HUNTER COAT WITH FULFFY HOOD</t>
  </si>
  <si>
    <t>BISCUIT DRESS</t>
  </si>
  <si>
    <t>PALE BISCUIT</t>
  </si>
  <si>
    <t>PALE NUDE SKIRT</t>
  </si>
  <si>
    <t>PALE NUDE</t>
  </si>
  <si>
    <t>BURBERRY HONEY COAT</t>
  </si>
  <si>
    <t>BLACK FRONT ZIP-UP DRESS</t>
  </si>
  <si>
    <t>BLUE DUNGAREES</t>
  </si>
  <si>
    <t>DUNGAREES</t>
  </si>
  <si>
    <t>INK BLUE</t>
  </si>
  <si>
    <t>PALE BLUE TOP</t>
  </si>
  <si>
    <t>BLK/WHT TROUSERS</t>
  </si>
  <si>
    <t>YELLOW/WHITE SKIRT</t>
  </si>
  <si>
    <t>PALE TULIP YELLOW</t>
  </si>
  <si>
    <t>BLUE FISH TAIL</t>
  </si>
  <si>
    <t>WHITE IP PATT</t>
  </si>
  <si>
    <t>CITRUS ORANGE</t>
  </si>
  <si>
    <t>BLACK WASTEBAND</t>
  </si>
  <si>
    <t>WASTEBAND</t>
  </si>
  <si>
    <t>PRIMROSE DRESS</t>
  </si>
  <si>
    <t>PRIMROSE PINK</t>
  </si>
  <si>
    <t>IVORY BLUSH DRESS</t>
  </si>
  <si>
    <t>IVORY BLUSH</t>
  </si>
  <si>
    <t>B ORNAGE DRESS</t>
  </si>
  <si>
    <t>RED DRESS</t>
  </si>
  <si>
    <t>BRIGHT RED</t>
  </si>
  <si>
    <t>CANDY TROUSERS</t>
  </si>
  <si>
    <t>PALE CANDY</t>
  </si>
  <si>
    <t>FAWN SKIRTS</t>
  </si>
  <si>
    <t>CAMEL DRESS</t>
  </si>
  <si>
    <t>SEAQUIN BLACK DRESS</t>
  </si>
  <si>
    <t>WHITE SKIRT</t>
  </si>
  <si>
    <t>GREEN TOP</t>
  </si>
  <si>
    <t>MIST GREEN</t>
  </si>
  <si>
    <t>GREY SKIRT</t>
  </si>
  <si>
    <t>CLOUD GREY</t>
  </si>
  <si>
    <t>BLACK SKIRT</t>
  </si>
  <si>
    <t>YELLOW T-SHIRT</t>
  </si>
  <si>
    <t>DANDELION YELLOW</t>
  </si>
  <si>
    <t>PEAR IP PATTERN</t>
  </si>
  <si>
    <t>BRIGHT RED TROUSERS</t>
  </si>
  <si>
    <t>HYDRANGEA DRESS</t>
  </si>
  <si>
    <t>HYDRANGEA</t>
  </si>
  <si>
    <t>DARK CHARCOAL TROUSERS</t>
  </si>
  <si>
    <t>DARK CHARCOAL</t>
  </si>
  <si>
    <t>BLACK IP TROUSERS</t>
  </si>
  <si>
    <t>BLACK IP PATT</t>
  </si>
  <si>
    <t>BLUE KNEE OPEN SKIRT</t>
  </si>
  <si>
    <t>BROWN TROUSERS</t>
  </si>
  <si>
    <t>BROWN IP</t>
  </si>
  <si>
    <t>JUMPSUIT</t>
  </si>
  <si>
    <t>TBC</t>
  </si>
  <si>
    <t>DARK INDIGOW T-SHIRT</t>
  </si>
  <si>
    <t>DARK INDIGOW</t>
  </si>
  <si>
    <t>YELLOW JACKET</t>
  </si>
  <si>
    <t>ANTIQUE YELLOW</t>
  </si>
  <si>
    <t>EMERALD GREEN T-SHIRT</t>
  </si>
  <si>
    <t>EMERALD GREEN</t>
  </si>
  <si>
    <t>INDIGOW JEANS</t>
  </si>
  <si>
    <t>TRUE INDIGOW</t>
  </si>
  <si>
    <t xml:space="preserve"> </t>
  </si>
  <si>
    <t>NAVY/WHT JUMPER</t>
  </si>
  <si>
    <t>NAVY/NATURAL WHITE</t>
  </si>
  <si>
    <t>NAVY JACKET</t>
  </si>
  <si>
    <t>NAVY</t>
  </si>
  <si>
    <t>NAVY COAT</t>
  </si>
  <si>
    <t>DARK GREEN SHIRT</t>
  </si>
  <si>
    <t>DK FOREST GREEN</t>
  </si>
  <si>
    <t>BURBERRY EXPLORE T-SHIRT</t>
  </si>
  <si>
    <t>LIGHT COPPER</t>
  </si>
  <si>
    <t>INDIGO JACKET</t>
  </si>
  <si>
    <t>DARK INDIGO</t>
  </si>
  <si>
    <t>KIDS BEIGE COAT</t>
  </si>
  <si>
    <t>PINK COAT</t>
  </si>
  <si>
    <t>FROSTY PINK</t>
  </si>
  <si>
    <t>BLUE AZURE SHIRT</t>
  </si>
  <si>
    <t>BLUE AZURE</t>
  </si>
  <si>
    <t>L GREY BLUE COAT</t>
  </si>
  <si>
    <t>LIGHT GREY BLUE</t>
  </si>
  <si>
    <t>CERULEAN BLUE SHIRT</t>
  </si>
  <si>
    <t>CERULEAN BLUE</t>
  </si>
  <si>
    <t>DARK INDIGOW SHIRT</t>
  </si>
  <si>
    <t>BRIGHT NAVY T-SHIRT</t>
  </si>
  <si>
    <t>BRIGHT NAVY</t>
  </si>
  <si>
    <t>BLACK STRAIGHT TROUSERS</t>
  </si>
  <si>
    <t>TROUERS</t>
  </si>
  <si>
    <t>EMERALD CHK SHIRT</t>
  </si>
  <si>
    <t>EMERALD</t>
  </si>
  <si>
    <t>`</t>
  </si>
  <si>
    <t>MINI WILBURN COAT</t>
  </si>
  <si>
    <t>FRST GRN/MAGENTA PINK</t>
  </si>
  <si>
    <t>BLUE CARBON SHIRT</t>
  </si>
  <si>
    <t>BLUE CARBON</t>
  </si>
  <si>
    <t>BURBERRY COASTAL ISLANDS OF ENGLAND T-SHIRT</t>
  </si>
  <si>
    <t>KIDS COAT</t>
  </si>
  <si>
    <t>ARCHIEVE BEIGE IP CHK</t>
  </si>
  <si>
    <t>VINTAGE CHECK TIGHTS</t>
  </si>
  <si>
    <t>TIGHTS</t>
  </si>
  <si>
    <t>ARCHIEVE BEIGE</t>
  </si>
  <si>
    <t>BEIGE KIDS JACKET</t>
  </si>
  <si>
    <t>HONEY CN</t>
  </si>
  <si>
    <t>BEIGE DRESS</t>
  </si>
  <si>
    <t>DARK BIRCH SKIRT</t>
  </si>
  <si>
    <t>DARK BIRCH BROWN CHK</t>
  </si>
  <si>
    <t>OTTER COAT</t>
  </si>
  <si>
    <t>HUNTER LONG COAT</t>
  </si>
  <si>
    <t>LONG BERRY COAT</t>
  </si>
  <si>
    <t>BERRY</t>
  </si>
  <si>
    <t>BLUE/WHITE STRIPE DRESS</t>
  </si>
  <si>
    <t>BLUE / WHITE STRIPE</t>
  </si>
  <si>
    <t>ROYAL DRESS</t>
  </si>
  <si>
    <t>BUTTERMILK DRESS</t>
  </si>
  <si>
    <t>BUTTERMILK BEIGE</t>
  </si>
  <si>
    <t>SOFT FAWN DRESS</t>
  </si>
  <si>
    <t>BLACK BLAZER COAT</t>
  </si>
  <si>
    <t>DARK INK BLUE COAT</t>
  </si>
  <si>
    <t>DARK INK BLUE</t>
  </si>
  <si>
    <t>²</t>
  </si>
  <si>
    <t>SOFT FAWN COAT</t>
  </si>
  <si>
    <t>OPTIC WHITE DRESS</t>
  </si>
  <si>
    <t>OPTIC WHITE IP PAT</t>
  </si>
  <si>
    <t>BLK/WHT STRIPE DRESS</t>
  </si>
  <si>
    <t>BLACK WHITE SRIPES</t>
  </si>
  <si>
    <t>GEM SKIRT</t>
  </si>
  <si>
    <t>CREAM</t>
  </si>
  <si>
    <t>HUNTER TROUSERS</t>
  </si>
  <si>
    <t>BROWN CHK TOP</t>
  </si>
  <si>
    <t>CHK BEIGE TOP</t>
  </si>
  <si>
    <t>DARK OLIVE COAT</t>
  </si>
  <si>
    <t>DARK OLIVE</t>
  </si>
  <si>
    <t>DAFFODIL BLOUSE</t>
  </si>
  <si>
    <t>DAFFODIL</t>
  </si>
  <si>
    <t>BROWN CHK JACKET</t>
  </si>
  <si>
    <t>MONOCHROME COAT</t>
  </si>
  <si>
    <t>BEIGE COAT</t>
  </si>
  <si>
    <t>CREAM COAT DRESS</t>
  </si>
  <si>
    <t>NATURAL WHITE DRESS</t>
  </si>
  <si>
    <t>HONEY BEIGE DRESS</t>
  </si>
  <si>
    <t>HONEY BEIGE IP PAT</t>
  </si>
  <si>
    <t>LONG MONOCROME SKIRT</t>
  </si>
  <si>
    <t>MONOCROME</t>
  </si>
  <si>
    <t>SHIRT/BLOUSE</t>
  </si>
  <si>
    <t>SILVER GREEN</t>
  </si>
  <si>
    <t>BLK/WH DRESS</t>
  </si>
  <si>
    <t>MONOCROME IP</t>
  </si>
  <si>
    <t>DANDILION TOP</t>
  </si>
  <si>
    <t>CHK MONOCROME BLOUSE</t>
  </si>
  <si>
    <t>SWAN SHIRT</t>
  </si>
  <si>
    <t>SMOKED NAVY TROUSERS</t>
  </si>
  <si>
    <t>SMOKED NAVY</t>
  </si>
  <si>
    <t>KNIGHT CHK SCARF</t>
  </si>
  <si>
    <t>EXT</t>
  </si>
  <si>
    <t>KNIGHT</t>
  </si>
  <si>
    <t>FULL CROCHET CAPE</t>
  </si>
  <si>
    <t>COAL BLUE TROUSERS</t>
  </si>
  <si>
    <t>COAL BLUE</t>
  </si>
  <si>
    <t>SLEEVLESS DRESS</t>
  </si>
  <si>
    <t>DRK BROWN CHK SHIRT</t>
  </si>
  <si>
    <t>BLACK CHK SHIRT</t>
  </si>
  <si>
    <t>BLUSH PINK TROUSERS</t>
  </si>
  <si>
    <t>BLUSH PINK</t>
  </si>
  <si>
    <t>CANVAS DUNGAREES</t>
  </si>
  <si>
    <t>DARK CANVAS BLUE</t>
  </si>
  <si>
    <t>CAMEO COAT</t>
  </si>
  <si>
    <t>CAMEO IP</t>
  </si>
  <si>
    <t>INDIGO</t>
  </si>
  <si>
    <t>DARK NAVY JACKET</t>
  </si>
  <si>
    <t>DARK NAVY</t>
  </si>
  <si>
    <t>PEBBLE TROUSERS</t>
  </si>
  <si>
    <t>LIGHT PEBBLE GREY</t>
  </si>
  <si>
    <t>BIRCH BROWN SHIRT</t>
  </si>
  <si>
    <t>BIRCH BROWN</t>
  </si>
  <si>
    <t>CHARCOAL TROUSERS</t>
  </si>
  <si>
    <t>DARK BROWN TROUSERS</t>
  </si>
  <si>
    <t>DARK BROWN</t>
  </si>
  <si>
    <t>BLUE STRAWBERRY JACKET</t>
  </si>
  <si>
    <t>KNIGHT IP PAT</t>
  </si>
  <si>
    <t>PALE BLUE SHORTS</t>
  </si>
  <si>
    <t>PALE BLUE IP PAT</t>
  </si>
  <si>
    <t>CLEAR T-SHIRT</t>
  </si>
  <si>
    <t>CLEAR</t>
  </si>
  <si>
    <t>BLACK SHIRT</t>
  </si>
  <si>
    <t>PINK SHORTS</t>
  </si>
  <si>
    <t>PALE PIMK</t>
  </si>
  <si>
    <t>BLACK WAIST COAT</t>
  </si>
  <si>
    <t>ORANGE DUNGAREES</t>
  </si>
  <si>
    <t>DEEP ORANGE</t>
  </si>
  <si>
    <t>BRICH BROWN SARONG</t>
  </si>
  <si>
    <t>SARONG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</si>
</sst>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-[$£-809]* #,##0.00_-;\-[$£-809]* #,##0.00_-;_-[$£-809]* &quot;-&quot;??_-;_-@_-"/>
    <numFmt numFmtId="166" formatCode="_([$€-2]\ * #,##0.00_);_([$€-2]\ * \(#,##0.00\);_([$€-2]\ 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4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center"/>
    </xf>
    <xf numFmtId="166" fontId="0" fillId="0" borderId="0" xfId="0" applyNumberFormat="1"/>
    <xf numFmtId="0" fontId="3" fillId="2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165" fontId="0" fillId="3" borderId="0" xfId="0" applyNumberFormat="1" applyFill="1"/>
    <xf numFmtId="0" fontId="0" fillId="4" borderId="0" xfId="0" applyFill="1" applyAlignment="1">
      <alignment horizontal="center"/>
    </xf>
    <xf numFmtId="165" fontId="0" fillId="4" borderId="0" xfId="0" applyNumberFormat="1" applyFill="1"/>
    <xf numFmtId="0" fontId="6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6" fontId="6" fillId="5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 wrapText="1"/>
    </xf>
    <xf numFmtId="166" fontId="6" fillId="0" borderId="1" xfId="2" applyNumberFormat="1" applyFont="1" applyFill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66" fontId="6" fillId="5" borderId="1" xfId="0" applyNumberFormat="1" applyFont="1" applyFill="1" applyBorder="1" applyAlignment="1">
      <alignment horizontal="center" vertical="center" wrapText="1"/>
    </xf>
    <xf numFmtId="165" fontId="6" fillId="7" borderId="1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</cellXfs>
  <cellStyles count="3">
    <cellStyle name="Monétaire 2" xfId="2" xr:uid="{77F7144C-9B94-48E0-9C48-472F9CCE7377}"/>
    <cellStyle name="Normal" xfId="0" builtinId="0"/>
    <cellStyle name="Normal 3" xfId="1" xr:uid="{50DD2D7B-62B7-46C0-B398-BD994E3A10EB}"/>
  </cellStyles>
  <dxfs count="10">
    <dxf>
      <numFmt numFmtId="166" formatCode="_([$€-2]\ * #,##0.00_);_([$€-2]\ * \(#,##0.00\);_([$€-2]\ * &quot;-&quot;??_);_(@_)"/>
    </dxf>
    <dxf>
      <alignment horizontal="center" vertical="bottom" textRotation="0" wrapText="0" indent="0" justifyLastLine="0" shrinkToFit="0" readingOrder="0"/>
    </dxf>
    <dxf>
      <numFmt numFmtId="166" formatCode="_([$€-2]\ * #,##0.00_);_([$€-2]\ * \(#,##0.00\);_([$€-2]\ * &quot;-&quot;??_);_(@_)"/>
    </dxf>
    <dxf>
      <alignment horizontal="center" vertical="bottom" textRotation="0" wrapText="0" indent="0" justifyLastLine="0" shrinkToFit="0" readingOrder="0"/>
    </dxf>
    <dxf>
      <numFmt numFmtId="166" formatCode="_([$€-2]\ * #,##0.00_);_([$€-2]\ * \(#,##0.00\);_([$€-2]\ * &quot;-&quot;??_);_(@_)"/>
    </dxf>
    <dxf>
      <alignment horizontal="center" vertical="bottom" textRotation="0" wrapText="0" indent="0" justifyLastLine="0" shrinkToFit="0" readingOrder="0"/>
    </dxf>
    <dxf>
      <numFmt numFmtId="166" formatCode="_([$€-2]\ * #,##0.00_);_([$€-2]\ * \(#,##0.00\);_([$€-2]\ * &quot;-&quot;??_);_(@_)"/>
    </dxf>
    <dxf>
      <alignment horizontal="center" vertical="bottom" textRotation="0" wrapText="0" indent="0" justifyLastLine="0" shrinkToFit="0" readingOrder="0"/>
    </dxf>
    <dxf>
      <numFmt numFmtId="166" formatCode="_([$€-2]\ * #,##0.00_);_([$€-2]\ * \(#,##0.00\);_([$€-2]\ * &quot;-&quot;??_);_(@_)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jpeg"/><Relationship Id="rId299" Type="http://schemas.openxmlformats.org/officeDocument/2006/relationships/image" Target="../media/image300.jpeg"/><Relationship Id="rId21" Type="http://schemas.openxmlformats.org/officeDocument/2006/relationships/image" Target="../media/image22.jpeg"/><Relationship Id="rId63" Type="http://schemas.openxmlformats.org/officeDocument/2006/relationships/image" Target="../media/image64.jpeg"/><Relationship Id="rId159" Type="http://schemas.openxmlformats.org/officeDocument/2006/relationships/image" Target="../media/image160.jpeg"/><Relationship Id="rId170" Type="http://schemas.openxmlformats.org/officeDocument/2006/relationships/image" Target="../media/image171.jpeg"/><Relationship Id="rId226" Type="http://schemas.openxmlformats.org/officeDocument/2006/relationships/image" Target="../media/image227.jpeg"/><Relationship Id="rId268" Type="http://schemas.openxmlformats.org/officeDocument/2006/relationships/image" Target="../media/image269.jpeg"/><Relationship Id="rId32" Type="http://schemas.openxmlformats.org/officeDocument/2006/relationships/image" Target="../media/image33.jpeg"/><Relationship Id="rId74" Type="http://schemas.openxmlformats.org/officeDocument/2006/relationships/image" Target="../media/image75.jpeg"/><Relationship Id="rId128" Type="http://schemas.openxmlformats.org/officeDocument/2006/relationships/image" Target="../media/image129.jpeg"/><Relationship Id="rId5" Type="http://schemas.openxmlformats.org/officeDocument/2006/relationships/image" Target="../media/image6.jpeg"/><Relationship Id="rId181" Type="http://schemas.openxmlformats.org/officeDocument/2006/relationships/image" Target="../media/image182.jpeg"/><Relationship Id="rId237" Type="http://schemas.openxmlformats.org/officeDocument/2006/relationships/image" Target="../media/image238.jpeg"/><Relationship Id="rId279" Type="http://schemas.openxmlformats.org/officeDocument/2006/relationships/image" Target="../media/image280.jpeg"/><Relationship Id="rId43" Type="http://schemas.openxmlformats.org/officeDocument/2006/relationships/image" Target="../media/image44.jpeg"/><Relationship Id="rId139" Type="http://schemas.openxmlformats.org/officeDocument/2006/relationships/image" Target="../media/image140.jpeg"/><Relationship Id="rId290" Type="http://schemas.openxmlformats.org/officeDocument/2006/relationships/image" Target="../media/image291.jpeg"/><Relationship Id="rId304" Type="http://schemas.openxmlformats.org/officeDocument/2006/relationships/image" Target="../media/image305.jpeg"/><Relationship Id="rId85" Type="http://schemas.openxmlformats.org/officeDocument/2006/relationships/image" Target="../media/image86.jpeg"/><Relationship Id="rId150" Type="http://schemas.openxmlformats.org/officeDocument/2006/relationships/image" Target="../media/image151.jpeg"/><Relationship Id="rId192" Type="http://schemas.openxmlformats.org/officeDocument/2006/relationships/image" Target="../media/image193.jpeg"/><Relationship Id="rId206" Type="http://schemas.openxmlformats.org/officeDocument/2006/relationships/image" Target="../media/image207.jpeg"/><Relationship Id="rId248" Type="http://schemas.openxmlformats.org/officeDocument/2006/relationships/image" Target="../media/image249.jpeg"/><Relationship Id="rId12" Type="http://schemas.openxmlformats.org/officeDocument/2006/relationships/image" Target="../media/image13.jpeg"/><Relationship Id="rId108" Type="http://schemas.openxmlformats.org/officeDocument/2006/relationships/image" Target="../media/image109.jpeg"/><Relationship Id="rId315" Type="http://schemas.openxmlformats.org/officeDocument/2006/relationships/image" Target="../media/image316.jpeg"/><Relationship Id="rId54" Type="http://schemas.openxmlformats.org/officeDocument/2006/relationships/image" Target="../media/image55.jpeg"/><Relationship Id="rId96" Type="http://schemas.openxmlformats.org/officeDocument/2006/relationships/image" Target="../media/image97.jpeg"/><Relationship Id="rId161" Type="http://schemas.openxmlformats.org/officeDocument/2006/relationships/image" Target="../media/image162.jpeg"/><Relationship Id="rId217" Type="http://schemas.openxmlformats.org/officeDocument/2006/relationships/image" Target="../media/image218.jpeg"/><Relationship Id="rId259" Type="http://schemas.openxmlformats.org/officeDocument/2006/relationships/image" Target="../media/image260.jpeg"/><Relationship Id="rId23" Type="http://schemas.openxmlformats.org/officeDocument/2006/relationships/image" Target="../media/image24.jpeg"/><Relationship Id="rId119" Type="http://schemas.openxmlformats.org/officeDocument/2006/relationships/image" Target="../media/image120.jpeg"/><Relationship Id="rId270" Type="http://schemas.openxmlformats.org/officeDocument/2006/relationships/image" Target="../media/image271.jpeg"/><Relationship Id="rId65" Type="http://schemas.openxmlformats.org/officeDocument/2006/relationships/image" Target="../media/image66.jpeg"/><Relationship Id="rId130" Type="http://schemas.openxmlformats.org/officeDocument/2006/relationships/image" Target="../media/image131.jpeg"/><Relationship Id="rId172" Type="http://schemas.openxmlformats.org/officeDocument/2006/relationships/image" Target="../media/image173.jpeg"/><Relationship Id="rId228" Type="http://schemas.openxmlformats.org/officeDocument/2006/relationships/image" Target="../media/image229.jpeg"/><Relationship Id="rId13" Type="http://schemas.openxmlformats.org/officeDocument/2006/relationships/image" Target="../media/image14.jpeg"/><Relationship Id="rId109" Type="http://schemas.openxmlformats.org/officeDocument/2006/relationships/image" Target="../media/image110.jpeg"/><Relationship Id="rId260" Type="http://schemas.openxmlformats.org/officeDocument/2006/relationships/image" Target="../media/image261.jpeg"/><Relationship Id="rId281" Type="http://schemas.openxmlformats.org/officeDocument/2006/relationships/image" Target="../media/image282.jpeg"/><Relationship Id="rId316" Type="http://schemas.openxmlformats.org/officeDocument/2006/relationships/image" Target="../media/image317.jpeg"/><Relationship Id="rId34" Type="http://schemas.openxmlformats.org/officeDocument/2006/relationships/image" Target="../media/image35.png"/><Relationship Id="rId55" Type="http://schemas.openxmlformats.org/officeDocument/2006/relationships/image" Target="../media/image56.jpeg"/><Relationship Id="rId76" Type="http://schemas.openxmlformats.org/officeDocument/2006/relationships/image" Target="../media/image77.jpeg"/><Relationship Id="rId97" Type="http://schemas.openxmlformats.org/officeDocument/2006/relationships/image" Target="../media/image98.jpeg"/><Relationship Id="rId120" Type="http://schemas.openxmlformats.org/officeDocument/2006/relationships/image" Target="../media/image121.jpeg"/><Relationship Id="rId141" Type="http://schemas.openxmlformats.org/officeDocument/2006/relationships/image" Target="../media/image142.jpeg"/><Relationship Id="rId7" Type="http://schemas.openxmlformats.org/officeDocument/2006/relationships/image" Target="../media/image8.jpeg"/><Relationship Id="rId162" Type="http://schemas.openxmlformats.org/officeDocument/2006/relationships/image" Target="../media/image163.jpeg"/><Relationship Id="rId183" Type="http://schemas.openxmlformats.org/officeDocument/2006/relationships/image" Target="../media/image184.jpeg"/><Relationship Id="rId218" Type="http://schemas.openxmlformats.org/officeDocument/2006/relationships/image" Target="../media/image219.jpeg"/><Relationship Id="rId239" Type="http://schemas.openxmlformats.org/officeDocument/2006/relationships/image" Target="../media/image240.jpeg"/><Relationship Id="rId250" Type="http://schemas.openxmlformats.org/officeDocument/2006/relationships/image" Target="../media/image251.jpeg"/><Relationship Id="rId271" Type="http://schemas.openxmlformats.org/officeDocument/2006/relationships/image" Target="../media/image272.jpeg"/><Relationship Id="rId292" Type="http://schemas.openxmlformats.org/officeDocument/2006/relationships/image" Target="../media/image293.jpeg"/><Relationship Id="rId306" Type="http://schemas.openxmlformats.org/officeDocument/2006/relationships/image" Target="../media/image307.jpeg"/><Relationship Id="rId24" Type="http://schemas.openxmlformats.org/officeDocument/2006/relationships/image" Target="../media/image25.png"/><Relationship Id="rId45" Type="http://schemas.openxmlformats.org/officeDocument/2006/relationships/image" Target="../media/image46.png"/><Relationship Id="rId66" Type="http://schemas.openxmlformats.org/officeDocument/2006/relationships/image" Target="../media/image67.jpeg"/><Relationship Id="rId87" Type="http://schemas.openxmlformats.org/officeDocument/2006/relationships/image" Target="../media/image88.jpeg"/><Relationship Id="rId110" Type="http://schemas.openxmlformats.org/officeDocument/2006/relationships/image" Target="../media/image111.jpeg"/><Relationship Id="rId131" Type="http://schemas.openxmlformats.org/officeDocument/2006/relationships/image" Target="../media/image132.jpeg"/><Relationship Id="rId152" Type="http://schemas.openxmlformats.org/officeDocument/2006/relationships/image" Target="../media/image153.jpeg"/><Relationship Id="rId173" Type="http://schemas.openxmlformats.org/officeDocument/2006/relationships/image" Target="../media/image174.jpeg"/><Relationship Id="rId194" Type="http://schemas.openxmlformats.org/officeDocument/2006/relationships/image" Target="../media/image195.jpeg"/><Relationship Id="rId208" Type="http://schemas.openxmlformats.org/officeDocument/2006/relationships/image" Target="../media/image209.jpeg"/><Relationship Id="rId229" Type="http://schemas.openxmlformats.org/officeDocument/2006/relationships/image" Target="../media/image230.jpeg"/><Relationship Id="rId240" Type="http://schemas.openxmlformats.org/officeDocument/2006/relationships/image" Target="../media/image241.jpeg"/><Relationship Id="rId261" Type="http://schemas.openxmlformats.org/officeDocument/2006/relationships/image" Target="../media/image262.jpeg"/><Relationship Id="rId14" Type="http://schemas.openxmlformats.org/officeDocument/2006/relationships/image" Target="../media/image15.jpeg"/><Relationship Id="rId35" Type="http://schemas.openxmlformats.org/officeDocument/2006/relationships/image" Target="../media/image36.jpeg"/><Relationship Id="rId56" Type="http://schemas.openxmlformats.org/officeDocument/2006/relationships/image" Target="../media/image57.jpeg"/><Relationship Id="rId77" Type="http://schemas.openxmlformats.org/officeDocument/2006/relationships/image" Target="../media/image78.jpeg"/><Relationship Id="rId100" Type="http://schemas.openxmlformats.org/officeDocument/2006/relationships/image" Target="../media/image101.jpeg"/><Relationship Id="rId282" Type="http://schemas.openxmlformats.org/officeDocument/2006/relationships/image" Target="../media/image283.jpeg"/><Relationship Id="rId317" Type="http://schemas.openxmlformats.org/officeDocument/2006/relationships/image" Target="../media/image318.jpeg"/><Relationship Id="rId8" Type="http://schemas.openxmlformats.org/officeDocument/2006/relationships/image" Target="../media/image9.jpeg"/><Relationship Id="rId98" Type="http://schemas.openxmlformats.org/officeDocument/2006/relationships/image" Target="../media/image99.jpeg"/><Relationship Id="rId121" Type="http://schemas.openxmlformats.org/officeDocument/2006/relationships/image" Target="../media/image122.jpeg"/><Relationship Id="rId142" Type="http://schemas.openxmlformats.org/officeDocument/2006/relationships/image" Target="../media/image143.jpeg"/><Relationship Id="rId163" Type="http://schemas.openxmlformats.org/officeDocument/2006/relationships/image" Target="../media/image164.jpeg"/><Relationship Id="rId184" Type="http://schemas.openxmlformats.org/officeDocument/2006/relationships/image" Target="../media/image185.jpeg"/><Relationship Id="rId219" Type="http://schemas.openxmlformats.org/officeDocument/2006/relationships/image" Target="../media/image220.jpeg"/><Relationship Id="rId230" Type="http://schemas.openxmlformats.org/officeDocument/2006/relationships/image" Target="../media/image231.jpeg"/><Relationship Id="rId251" Type="http://schemas.openxmlformats.org/officeDocument/2006/relationships/image" Target="../media/image252.jpeg"/><Relationship Id="rId25" Type="http://schemas.openxmlformats.org/officeDocument/2006/relationships/image" Target="../media/image26.jpeg"/><Relationship Id="rId46" Type="http://schemas.openxmlformats.org/officeDocument/2006/relationships/image" Target="../media/image47.jpeg"/><Relationship Id="rId67" Type="http://schemas.openxmlformats.org/officeDocument/2006/relationships/image" Target="../media/image68.jpeg"/><Relationship Id="rId272" Type="http://schemas.openxmlformats.org/officeDocument/2006/relationships/image" Target="../media/image273.jpeg"/><Relationship Id="rId293" Type="http://schemas.openxmlformats.org/officeDocument/2006/relationships/image" Target="../media/image294.jpeg"/><Relationship Id="rId307" Type="http://schemas.openxmlformats.org/officeDocument/2006/relationships/image" Target="../media/image308.jpeg"/><Relationship Id="rId88" Type="http://schemas.openxmlformats.org/officeDocument/2006/relationships/image" Target="../media/image89.jpeg"/><Relationship Id="rId111" Type="http://schemas.openxmlformats.org/officeDocument/2006/relationships/image" Target="../media/image112.jpeg"/><Relationship Id="rId132" Type="http://schemas.openxmlformats.org/officeDocument/2006/relationships/image" Target="../media/image133.jpeg"/><Relationship Id="rId153" Type="http://schemas.openxmlformats.org/officeDocument/2006/relationships/image" Target="../media/image154.jpeg"/><Relationship Id="rId174" Type="http://schemas.openxmlformats.org/officeDocument/2006/relationships/image" Target="../media/image175.jpeg"/><Relationship Id="rId195" Type="http://schemas.openxmlformats.org/officeDocument/2006/relationships/image" Target="../media/image196.jpeg"/><Relationship Id="rId209" Type="http://schemas.openxmlformats.org/officeDocument/2006/relationships/image" Target="../media/image210.jpeg"/><Relationship Id="rId220" Type="http://schemas.openxmlformats.org/officeDocument/2006/relationships/image" Target="../media/image221.jpeg"/><Relationship Id="rId241" Type="http://schemas.openxmlformats.org/officeDocument/2006/relationships/image" Target="../media/image242.jpeg"/><Relationship Id="rId15" Type="http://schemas.openxmlformats.org/officeDocument/2006/relationships/image" Target="../media/image16.jpeg"/><Relationship Id="rId36" Type="http://schemas.openxmlformats.org/officeDocument/2006/relationships/image" Target="../media/image37.jpeg"/><Relationship Id="rId57" Type="http://schemas.openxmlformats.org/officeDocument/2006/relationships/image" Target="../media/image58.jpeg"/><Relationship Id="rId262" Type="http://schemas.openxmlformats.org/officeDocument/2006/relationships/image" Target="../media/image263.jpeg"/><Relationship Id="rId283" Type="http://schemas.openxmlformats.org/officeDocument/2006/relationships/image" Target="../media/image284.jpeg"/><Relationship Id="rId318" Type="http://schemas.openxmlformats.org/officeDocument/2006/relationships/image" Target="../media/image319.jpeg"/><Relationship Id="rId78" Type="http://schemas.openxmlformats.org/officeDocument/2006/relationships/image" Target="../media/image79.jpeg"/><Relationship Id="rId99" Type="http://schemas.openxmlformats.org/officeDocument/2006/relationships/image" Target="../media/image100.jpeg"/><Relationship Id="rId101" Type="http://schemas.openxmlformats.org/officeDocument/2006/relationships/image" Target="../media/image102.jpeg"/><Relationship Id="rId122" Type="http://schemas.openxmlformats.org/officeDocument/2006/relationships/image" Target="../media/image123.jpeg"/><Relationship Id="rId143" Type="http://schemas.openxmlformats.org/officeDocument/2006/relationships/image" Target="../media/image144.jpeg"/><Relationship Id="rId164" Type="http://schemas.openxmlformats.org/officeDocument/2006/relationships/image" Target="../media/image165.jpeg"/><Relationship Id="rId185" Type="http://schemas.openxmlformats.org/officeDocument/2006/relationships/image" Target="../media/image186.jpeg"/><Relationship Id="rId9" Type="http://schemas.openxmlformats.org/officeDocument/2006/relationships/image" Target="../media/image10.jpeg"/><Relationship Id="rId210" Type="http://schemas.openxmlformats.org/officeDocument/2006/relationships/image" Target="../media/image211.jpeg"/><Relationship Id="rId26" Type="http://schemas.openxmlformats.org/officeDocument/2006/relationships/image" Target="../media/image27.jpeg"/><Relationship Id="rId231" Type="http://schemas.openxmlformats.org/officeDocument/2006/relationships/image" Target="../media/image232.jpeg"/><Relationship Id="rId252" Type="http://schemas.openxmlformats.org/officeDocument/2006/relationships/image" Target="../media/image253.jpeg"/><Relationship Id="rId273" Type="http://schemas.openxmlformats.org/officeDocument/2006/relationships/image" Target="../media/image274.jpeg"/><Relationship Id="rId294" Type="http://schemas.openxmlformats.org/officeDocument/2006/relationships/image" Target="../media/image295.jpeg"/><Relationship Id="rId308" Type="http://schemas.openxmlformats.org/officeDocument/2006/relationships/image" Target="../media/image309.jpeg"/><Relationship Id="rId47" Type="http://schemas.openxmlformats.org/officeDocument/2006/relationships/image" Target="../media/image48.jpeg"/><Relationship Id="rId68" Type="http://schemas.openxmlformats.org/officeDocument/2006/relationships/image" Target="../media/image69.jpeg"/><Relationship Id="rId89" Type="http://schemas.openxmlformats.org/officeDocument/2006/relationships/image" Target="../media/image90.jpeg"/><Relationship Id="rId112" Type="http://schemas.openxmlformats.org/officeDocument/2006/relationships/image" Target="../media/image113.jpeg"/><Relationship Id="rId133" Type="http://schemas.openxmlformats.org/officeDocument/2006/relationships/image" Target="../media/image134.jpeg"/><Relationship Id="rId154" Type="http://schemas.openxmlformats.org/officeDocument/2006/relationships/image" Target="../media/image155.jpeg"/><Relationship Id="rId175" Type="http://schemas.openxmlformats.org/officeDocument/2006/relationships/image" Target="../media/image176.jpeg"/><Relationship Id="rId196" Type="http://schemas.openxmlformats.org/officeDocument/2006/relationships/image" Target="../media/image197.jpeg"/><Relationship Id="rId200" Type="http://schemas.openxmlformats.org/officeDocument/2006/relationships/image" Target="../media/image201.jpeg"/><Relationship Id="rId16" Type="http://schemas.openxmlformats.org/officeDocument/2006/relationships/image" Target="../media/image17.jpeg"/><Relationship Id="rId221" Type="http://schemas.openxmlformats.org/officeDocument/2006/relationships/image" Target="../media/image222.jpeg"/><Relationship Id="rId242" Type="http://schemas.openxmlformats.org/officeDocument/2006/relationships/image" Target="../media/image243.jpeg"/><Relationship Id="rId263" Type="http://schemas.openxmlformats.org/officeDocument/2006/relationships/image" Target="../media/image264.jpeg"/><Relationship Id="rId284" Type="http://schemas.openxmlformats.org/officeDocument/2006/relationships/image" Target="../media/image285.jpeg"/><Relationship Id="rId37" Type="http://schemas.openxmlformats.org/officeDocument/2006/relationships/image" Target="../media/image38.jpeg"/><Relationship Id="rId58" Type="http://schemas.openxmlformats.org/officeDocument/2006/relationships/image" Target="../media/image59.png"/><Relationship Id="rId79" Type="http://schemas.openxmlformats.org/officeDocument/2006/relationships/image" Target="../media/image80.jpeg"/><Relationship Id="rId102" Type="http://schemas.openxmlformats.org/officeDocument/2006/relationships/image" Target="../media/image103.jpeg"/><Relationship Id="rId123" Type="http://schemas.openxmlformats.org/officeDocument/2006/relationships/image" Target="../media/image124.jpeg"/><Relationship Id="rId144" Type="http://schemas.openxmlformats.org/officeDocument/2006/relationships/image" Target="../media/image145.jpeg"/><Relationship Id="rId90" Type="http://schemas.openxmlformats.org/officeDocument/2006/relationships/image" Target="../media/image91.jpeg"/><Relationship Id="rId165" Type="http://schemas.openxmlformats.org/officeDocument/2006/relationships/image" Target="../media/image166.jpeg"/><Relationship Id="rId186" Type="http://schemas.openxmlformats.org/officeDocument/2006/relationships/image" Target="../media/image187.jpeg"/><Relationship Id="rId211" Type="http://schemas.openxmlformats.org/officeDocument/2006/relationships/image" Target="../media/image212.jpeg"/><Relationship Id="rId232" Type="http://schemas.openxmlformats.org/officeDocument/2006/relationships/image" Target="../media/image233.jpeg"/><Relationship Id="rId253" Type="http://schemas.openxmlformats.org/officeDocument/2006/relationships/image" Target="../media/image254.jpeg"/><Relationship Id="rId274" Type="http://schemas.openxmlformats.org/officeDocument/2006/relationships/image" Target="../media/image275.jpeg"/><Relationship Id="rId295" Type="http://schemas.openxmlformats.org/officeDocument/2006/relationships/image" Target="../media/image296.jpeg"/><Relationship Id="rId309" Type="http://schemas.openxmlformats.org/officeDocument/2006/relationships/image" Target="../media/image310.jpeg"/><Relationship Id="rId27" Type="http://schemas.openxmlformats.org/officeDocument/2006/relationships/image" Target="../media/image28.jpeg"/><Relationship Id="rId48" Type="http://schemas.openxmlformats.org/officeDocument/2006/relationships/image" Target="../media/image49.jpeg"/><Relationship Id="rId69" Type="http://schemas.openxmlformats.org/officeDocument/2006/relationships/image" Target="../media/image70.jpeg"/><Relationship Id="rId113" Type="http://schemas.openxmlformats.org/officeDocument/2006/relationships/image" Target="../media/image114.jpeg"/><Relationship Id="rId134" Type="http://schemas.openxmlformats.org/officeDocument/2006/relationships/image" Target="../media/image135.jpeg"/><Relationship Id="rId80" Type="http://schemas.openxmlformats.org/officeDocument/2006/relationships/image" Target="../media/image81.jpeg"/><Relationship Id="rId155" Type="http://schemas.openxmlformats.org/officeDocument/2006/relationships/image" Target="../media/image156.jpeg"/><Relationship Id="rId176" Type="http://schemas.openxmlformats.org/officeDocument/2006/relationships/image" Target="../media/image177.jpeg"/><Relationship Id="rId197" Type="http://schemas.openxmlformats.org/officeDocument/2006/relationships/image" Target="../media/image198.jpeg"/><Relationship Id="rId201" Type="http://schemas.openxmlformats.org/officeDocument/2006/relationships/image" Target="../media/image202.jpeg"/><Relationship Id="rId222" Type="http://schemas.openxmlformats.org/officeDocument/2006/relationships/image" Target="../media/image223.jpeg"/><Relationship Id="rId243" Type="http://schemas.openxmlformats.org/officeDocument/2006/relationships/image" Target="../media/image244.jpeg"/><Relationship Id="rId264" Type="http://schemas.openxmlformats.org/officeDocument/2006/relationships/image" Target="../media/image265.jpeg"/><Relationship Id="rId285" Type="http://schemas.openxmlformats.org/officeDocument/2006/relationships/image" Target="../media/image286.jpeg"/><Relationship Id="rId17" Type="http://schemas.openxmlformats.org/officeDocument/2006/relationships/image" Target="../media/image18.jpeg"/><Relationship Id="rId38" Type="http://schemas.openxmlformats.org/officeDocument/2006/relationships/image" Target="../media/image39.jpeg"/><Relationship Id="rId59" Type="http://schemas.openxmlformats.org/officeDocument/2006/relationships/image" Target="../media/image60.jpeg"/><Relationship Id="rId103" Type="http://schemas.openxmlformats.org/officeDocument/2006/relationships/image" Target="../media/image104.jpeg"/><Relationship Id="rId124" Type="http://schemas.openxmlformats.org/officeDocument/2006/relationships/image" Target="../media/image125.jpeg"/><Relationship Id="rId310" Type="http://schemas.openxmlformats.org/officeDocument/2006/relationships/image" Target="../media/image311.jpeg"/><Relationship Id="rId70" Type="http://schemas.openxmlformats.org/officeDocument/2006/relationships/image" Target="../media/image71.jpeg"/><Relationship Id="rId91" Type="http://schemas.openxmlformats.org/officeDocument/2006/relationships/image" Target="../media/image92.jpeg"/><Relationship Id="rId145" Type="http://schemas.openxmlformats.org/officeDocument/2006/relationships/image" Target="../media/image146.jpeg"/><Relationship Id="rId166" Type="http://schemas.openxmlformats.org/officeDocument/2006/relationships/image" Target="../media/image167.jpeg"/><Relationship Id="rId187" Type="http://schemas.openxmlformats.org/officeDocument/2006/relationships/image" Target="../media/image188.jpeg"/><Relationship Id="rId1" Type="http://schemas.openxmlformats.org/officeDocument/2006/relationships/image" Target="../media/image2.jpeg"/><Relationship Id="rId212" Type="http://schemas.openxmlformats.org/officeDocument/2006/relationships/image" Target="../media/image213.jpeg"/><Relationship Id="rId233" Type="http://schemas.openxmlformats.org/officeDocument/2006/relationships/image" Target="../media/image234.jpeg"/><Relationship Id="rId254" Type="http://schemas.openxmlformats.org/officeDocument/2006/relationships/image" Target="../media/image255.jpeg"/><Relationship Id="rId28" Type="http://schemas.openxmlformats.org/officeDocument/2006/relationships/image" Target="../media/image29.png"/><Relationship Id="rId49" Type="http://schemas.openxmlformats.org/officeDocument/2006/relationships/image" Target="../media/image50.jpeg"/><Relationship Id="rId114" Type="http://schemas.openxmlformats.org/officeDocument/2006/relationships/image" Target="../media/image115.jpeg"/><Relationship Id="rId275" Type="http://schemas.openxmlformats.org/officeDocument/2006/relationships/image" Target="../media/image276.jpeg"/><Relationship Id="rId296" Type="http://schemas.openxmlformats.org/officeDocument/2006/relationships/image" Target="../media/image297.jpeg"/><Relationship Id="rId300" Type="http://schemas.openxmlformats.org/officeDocument/2006/relationships/image" Target="../media/image301.jpeg"/><Relationship Id="rId60" Type="http://schemas.openxmlformats.org/officeDocument/2006/relationships/image" Target="../media/image61.jpeg"/><Relationship Id="rId81" Type="http://schemas.openxmlformats.org/officeDocument/2006/relationships/image" Target="../media/image82.jpeg"/><Relationship Id="rId135" Type="http://schemas.openxmlformats.org/officeDocument/2006/relationships/image" Target="../media/image136.jpeg"/><Relationship Id="rId156" Type="http://schemas.openxmlformats.org/officeDocument/2006/relationships/image" Target="../media/image157.jpeg"/><Relationship Id="rId177" Type="http://schemas.openxmlformats.org/officeDocument/2006/relationships/image" Target="../media/image178.jpeg"/><Relationship Id="rId198" Type="http://schemas.openxmlformats.org/officeDocument/2006/relationships/image" Target="../media/image199.jpeg"/><Relationship Id="rId202" Type="http://schemas.openxmlformats.org/officeDocument/2006/relationships/image" Target="../media/image203.jpeg"/><Relationship Id="rId223" Type="http://schemas.openxmlformats.org/officeDocument/2006/relationships/image" Target="../media/image224.jpeg"/><Relationship Id="rId244" Type="http://schemas.openxmlformats.org/officeDocument/2006/relationships/image" Target="../media/image245.jpeg"/><Relationship Id="rId18" Type="http://schemas.openxmlformats.org/officeDocument/2006/relationships/image" Target="../media/image19.jpeg"/><Relationship Id="rId39" Type="http://schemas.openxmlformats.org/officeDocument/2006/relationships/image" Target="../media/image40.jpeg"/><Relationship Id="rId265" Type="http://schemas.openxmlformats.org/officeDocument/2006/relationships/image" Target="../media/image266.jpeg"/><Relationship Id="rId286" Type="http://schemas.openxmlformats.org/officeDocument/2006/relationships/image" Target="../media/image287.jpeg"/><Relationship Id="rId50" Type="http://schemas.openxmlformats.org/officeDocument/2006/relationships/image" Target="../media/image51.jpeg"/><Relationship Id="rId104" Type="http://schemas.openxmlformats.org/officeDocument/2006/relationships/image" Target="../media/image105.jpeg"/><Relationship Id="rId125" Type="http://schemas.openxmlformats.org/officeDocument/2006/relationships/image" Target="../media/image126.jpeg"/><Relationship Id="rId146" Type="http://schemas.openxmlformats.org/officeDocument/2006/relationships/image" Target="../media/image147.jpeg"/><Relationship Id="rId167" Type="http://schemas.openxmlformats.org/officeDocument/2006/relationships/image" Target="../media/image168.jpeg"/><Relationship Id="rId188" Type="http://schemas.openxmlformats.org/officeDocument/2006/relationships/image" Target="../media/image189.jpeg"/><Relationship Id="rId311" Type="http://schemas.openxmlformats.org/officeDocument/2006/relationships/image" Target="../media/image312.jpeg"/><Relationship Id="rId71" Type="http://schemas.openxmlformats.org/officeDocument/2006/relationships/image" Target="../media/image72.jpeg"/><Relationship Id="rId92" Type="http://schemas.openxmlformats.org/officeDocument/2006/relationships/image" Target="../media/image93.jpeg"/><Relationship Id="rId213" Type="http://schemas.openxmlformats.org/officeDocument/2006/relationships/image" Target="../media/image214.jpeg"/><Relationship Id="rId234" Type="http://schemas.openxmlformats.org/officeDocument/2006/relationships/image" Target="../media/image235.jpeg"/><Relationship Id="rId2" Type="http://schemas.openxmlformats.org/officeDocument/2006/relationships/image" Target="../media/image3.jpeg"/><Relationship Id="rId29" Type="http://schemas.openxmlformats.org/officeDocument/2006/relationships/image" Target="../media/image30.jpeg"/><Relationship Id="rId255" Type="http://schemas.openxmlformats.org/officeDocument/2006/relationships/image" Target="../media/image256.jpeg"/><Relationship Id="rId276" Type="http://schemas.openxmlformats.org/officeDocument/2006/relationships/image" Target="../media/image277.jpeg"/><Relationship Id="rId297" Type="http://schemas.openxmlformats.org/officeDocument/2006/relationships/image" Target="../media/image298.jpeg"/><Relationship Id="rId40" Type="http://schemas.openxmlformats.org/officeDocument/2006/relationships/image" Target="../media/image41.jpeg"/><Relationship Id="rId115" Type="http://schemas.openxmlformats.org/officeDocument/2006/relationships/image" Target="../media/image116.jpeg"/><Relationship Id="rId136" Type="http://schemas.openxmlformats.org/officeDocument/2006/relationships/image" Target="../media/image137.jpeg"/><Relationship Id="rId157" Type="http://schemas.openxmlformats.org/officeDocument/2006/relationships/image" Target="../media/image158.jpeg"/><Relationship Id="rId178" Type="http://schemas.openxmlformats.org/officeDocument/2006/relationships/image" Target="../media/image179.jpeg"/><Relationship Id="rId301" Type="http://schemas.openxmlformats.org/officeDocument/2006/relationships/image" Target="../media/image302.jpeg"/><Relationship Id="rId61" Type="http://schemas.openxmlformats.org/officeDocument/2006/relationships/image" Target="../media/image62.jpeg"/><Relationship Id="rId82" Type="http://schemas.openxmlformats.org/officeDocument/2006/relationships/image" Target="../media/image83.jpeg"/><Relationship Id="rId199" Type="http://schemas.openxmlformats.org/officeDocument/2006/relationships/image" Target="../media/image200.jpeg"/><Relationship Id="rId203" Type="http://schemas.openxmlformats.org/officeDocument/2006/relationships/image" Target="../media/image204.jpeg"/><Relationship Id="rId19" Type="http://schemas.openxmlformats.org/officeDocument/2006/relationships/image" Target="../media/image20.jpeg"/><Relationship Id="rId224" Type="http://schemas.openxmlformats.org/officeDocument/2006/relationships/image" Target="../media/image225.jpeg"/><Relationship Id="rId245" Type="http://schemas.openxmlformats.org/officeDocument/2006/relationships/image" Target="../media/image246.jpeg"/><Relationship Id="rId266" Type="http://schemas.openxmlformats.org/officeDocument/2006/relationships/image" Target="../media/image267.jpeg"/><Relationship Id="rId287" Type="http://schemas.openxmlformats.org/officeDocument/2006/relationships/image" Target="../media/image288.jpeg"/><Relationship Id="rId30" Type="http://schemas.openxmlformats.org/officeDocument/2006/relationships/image" Target="../media/image31.jpeg"/><Relationship Id="rId105" Type="http://schemas.openxmlformats.org/officeDocument/2006/relationships/image" Target="../media/image106.jpeg"/><Relationship Id="rId126" Type="http://schemas.openxmlformats.org/officeDocument/2006/relationships/image" Target="../media/image127.jpeg"/><Relationship Id="rId147" Type="http://schemas.openxmlformats.org/officeDocument/2006/relationships/image" Target="../media/image148.jpeg"/><Relationship Id="rId168" Type="http://schemas.openxmlformats.org/officeDocument/2006/relationships/image" Target="../media/image169.jpeg"/><Relationship Id="rId312" Type="http://schemas.openxmlformats.org/officeDocument/2006/relationships/image" Target="../media/image313.jpeg"/><Relationship Id="rId51" Type="http://schemas.openxmlformats.org/officeDocument/2006/relationships/image" Target="../media/image52.jpeg"/><Relationship Id="rId72" Type="http://schemas.openxmlformats.org/officeDocument/2006/relationships/image" Target="../media/image73.jpeg"/><Relationship Id="rId93" Type="http://schemas.openxmlformats.org/officeDocument/2006/relationships/image" Target="../media/image94.jpeg"/><Relationship Id="rId189" Type="http://schemas.openxmlformats.org/officeDocument/2006/relationships/image" Target="../media/image190.jpeg"/><Relationship Id="rId3" Type="http://schemas.openxmlformats.org/officeDocument/2006/relationships/image" Target="../media/image4.jpeg"/><Relationship Id="rId214" Type="http://schemas.openxmlformats.org/officeDocument/2006/relationships/image" Target="../media/image215.jpeg"/><Relationship Id="rId235" Type="http://schemas.openxmlformats.org/officeDocument/2006/relationships/image" Target="../media/image236.jpeg"/><Relationship Id="rId256" Type="http://schemas.openxmlformats.org/officeDocument/2006/relationships/image" Target="../media/image257.jpeg"/><Relationship Id="rId277" Type="http://schemas.openxmlformats.org/officeDocument/2006/relationships/image" Target="../media/image278.jpeg"/><Relationship Id="rId298" Type="http://schemas.openxmlformats.org/officeDocument/2006/relationships/image" Target="../media/image299.jpeg"/><Relationship Id="rId116" Type="http://schemas.openxmlformats.org/officeDocument/2006/relationships/image" Target="../media/image117.jpeg"/><Relationship Id="rId137" Type="http://schemas.openxmlformats.org/officeDocument/2006/relationships/image" Target="../media/image138.jpeg"/><Relationship Id="rId158" Type="http://schemas.openxmlformats.org/officeDocument/2006/relationships/image" Target="../media/image159.jpeg"/><Relationship Id="rId302" Type="http://schemas.openxmlformats.org/officeDocument/2006/relationships/image" Target="../media/image303.jpeg"/><Relationship Id="rId20" Type="http://schemas.openxmlformats.org/officeDocument/2006/relationships/image" Target="../media/image21.jpeg"/><Relationship Id="rId41" Type="http://schemas.openxmlformats.org/officeDocument/2006/relationships/image" Target="../media/image42.jpeg"/><Relationship Id="rId62" Type="http://schemas.openxmlformats.org/officeDocument/2006/relationships/image" Target="../media/image63.jpeg"/><Relationship Id="rId83" Type="http://schemas.openxmlformats.org/officeDocument/2006/relationships/image" Target="../media/image84.jpeg"/><Relationship Id="rId179" Type="http://schemas.openxmlformats.org/officeDocument/2006/relationships/image" Target="../media/image180.jpeg"/><Relationship Id="rId190" Type="http://schemas.openxmlformats.org/officeDocument/2006/relationships/image" Target="../media/image191.jpeg"/><Relationship Id="rId204" Type="http://schemas.openxmlformats.org/officeDocument/2006/relationships/image" Target="../media/image205.jpeg"/><Relationship Id="rId225" Type="http://schemas.openxmlformats.org/officeDocument/2006/relationships/image" Target="../media/image226.jpeg"/><Relationship Id="rId246" Type="http://schemas.openxmlformats.org/officeDocument/2006/relationships/image" Target="../media/image247.jpeg"/><Relationship Id="rId267" Type="http://schemas.openxmlformats.org/officeDocument/2006/relationships/image" Target="../media/image268.jpeg"/><Relationship Id="rId288" Type="http://schemas.openxmlformats.org/officeDocument/2006/relationships/image" Target="../media/image289.jpeg"/><Relationship Id="rId106" Type="http://schemas.openxmlformats.org/officeDocument/2006/relationships/image" Target="../media/image107.jpeg"/><Relationship Id="rId127" Type="http://schemas.openxmlformats.org/officeDocument/2006/relationships/image" Target="../media/image128.jpeg"/><Relationship Id="rId313" Type="http://schemas.openxmlformats.org/officeDocument/2006/relationships/image" Target="../media/image314.jpeg"/><Relationship Id="rId10" Type="http://schemas.openxmlformats.org/officeDocument/2006/relationships/image" Target="../media/image11.png"/><Relationship Id="rId31" Type="http://schemas.openxmlformats.org/officeDocument/2006/relationships/image" Target="../media/image32.jpeg"/><Relationship Id="rId52" Type="http://schemas.openxmlformats.org/officeDocument/2006/relationships/image" Target="../media/image53.jpeg"/><Relationship Id="rId73" Type="http://schemas.openxmlformats.org/officeDocument/2006/relationships/image" Target="../media/image74.jpeg"/><Relationship Id="rId94" Type="http://schemas.openxmlformats.org/officeDocument/2006/relationships/image" Target="../media/image95.jpeg"/><Relationship Id="rId148" Type="http://schemas.openxmlformats.org/officeDocument/2006/relationships/image" Target="../media/image149.jpeg"/><Relationship Id="rId169" Type="http://schemas.openxmlformats.org/officeDocument/2006/relationships/image" Target="../media/image170.jpeg"/><Relationship Id="rId4" Type="http://schemas.openxmlformats.org/officeDocument/2006/relationships/image" Target="../media/image5.jpeg"/><Relationship Id="rId180" Type="http://schemas.openxmlformats.org/officeDocument/2006/relationships/image" Target="../media/image181.jpeg"/><Relationship Id="rId215" Type="http://schemas.openxmlformats.org/officeDocument/2006/relationships/image" Target="../media/image216.jpeg"/><Relationship Id="rId236" Type="http://schemas.openxmlformats.org/officeDocument/2006/relationships/image" Target="../media/image237.jpeg"/><Relationship Id="rId257" Type="http://schemas.openxmlformats.org/officeDocument/2006/relationships/image" Target="../media/image258.jpeg"/><Relationship Id="rId278" Type="http://schemas.openxmlformats.org/officeDocument/2006/relationships/image" Target="../media/image279.jpeg"/><Relationship Id="rId303" Type="http://schemas.openxmlformats.org/officeDocument/2006/relationships/image" Target="../media/image304.jpeg"/><Relationship Id="rId42" Type="http://schemas.openxmlformats.org/officeDocument/2006/relationships/image" Target="../media/image43.jpeg"/><Relationship Id="rId84" Type="http://schemas.openxmlformats.org/officeDocument/2006/relationships/image" Target="../media/image85.jpeg"/><Relationship Id="rId138" Type="http://schemas.openxmlformats.org/officeDocument/2006/relationships/image" Target="../media/image139.jpeg"/><Relationship Id="rId191" Type="http://schemas.openxmlformats.org/officeDocument/2006/relationships/image" Target="../media/image192.jpeg"/><Relationship Id="rId205" Type="http://schemas.openxmlformats.org/officeDocument/2006/relationships/image" Target="../media/image206.jpeg"/><Relationship Id="rId247" Type="http://schemas.openxmlformats.org/officeDocument/2006/relationships/image" Target="../media/image248.jpeg"/><Relationship Id="rId107" Type="http://schemas.openxmlformats.org/officeDocument/2006/relationships/image" Target="../media/image108.jpeg"/><Relationship Id="rId289" Type="http://schemas.openxmlformats.org/officeDocument/2006/relationships/image" Target="../media/image290.jpeg"/><Relationship Id="rId11" Type="http://schemas.openxmlformats.org/officeDocument/2006/relationships/image" Target="../media/image12.jpeg"/><Relationship Id="rId53" Type="http://schemas.openxmlformats.org/officeDocument/2006/relationships/image" Target="../media/image54.jpeg"/><Relationship Id="rId149" Type="http://schemas.openxmlformats.org/officeDocument/2006/relationships/image" Target="../media/image150.jpeg"/><Relationship Id="rId314" Type="http://schemas.openxmlformats.org/officeDocument/2006/relationships/image" Target="../media/image315.jpeg"/><Relationship Id="rId95" Type="http://schemas.openxmlformats.org/officeDocument/2006/relationships/image" Target="../media/image96.jpeg"/><Relationship Id="rId160" Type="http://schemas.openxmlformats.org/officeDocument/2006/relationships/image" Target="../media/image161.jpeg"/><Relationship Id="rId216" Type="http://schemas.openxmlformats.org/officeDocument/2006/relationships/image" Target="../media/image217.jpeg"/><Relationship Id="rId258" Type="http://schemas.openxmlformats.org/officeDocument/2006/relationships/image" Target="../media/image259.jpeg"/><Relationship Id="rId22" Type="http://schemas.openxmlformats.org/officeDocument/2006/relationships/image" Target="../media/image23.jpeg"/><Relationship Id="rId64" Type="http://schemas.openxmlformats.org/officeDocument/2006/relationships/image" Target="../media/image65.jpeg"/><Relationship Id="rId118" Type="http://schemas.openxmlformats.org/officeDocument/2006/relationships/image" Target="../media/image119.jpeg"/><Relationship Id="rId171" Type="http://schemas.openxmlformats.org/officeDocument/2006/relationships/image" Target="../media/image172.jpeg"/><Relationship Id="rId227" Type="http://schemas.openxmlformats.org/officeDocument/2006/relationships/image" Target="../media/image228.jpeg"/><Relationship Id="rId269" Type="http://schemas.openxmlformats.org/officeDocument/2006/relationships/image" Target="../media/image270.jpeg"/><Relationship Id="rId33" Type="http://schemas.openxmlformats.org/officeDocument/2006/relationships/image" Target="../media/image34.jpeg"/><Relationship Id="rId129" Type="http://schemas.openxmlformats.org/officeDocument/2006/relationships/image" Target="../media/image130.jpeg"/><Relationship Id="rId280" Type="http://schemas.openxmlformats.org/officeDocument/2006/relationships/image" Target="../media/image281.jpeg"/><Relationship Id="rId75" Type="http://schemas.openxmlformats.org/officeDocument/2006/relationships/image" Target="../media/image76.jpeg"/><Relationship Id="rId140" Type="http://schemas.openxmlformats.org/officeDocument/2006/relationships/image" Target="../media/image141.jpeg"/><Relationship Id="rId182" Type="http://schemas.openxmlformats.org/officeDocument/2006/relationships/image" Target="../media/image183.jpeg"/><Relationship Id="rId6" Type="http://schemas.openxmlformats.org/officeDocument/2006/relationships/image" Target="../media/image7.jpeg"/><Relationship Id="rId238" Type="http://schemas.openxmlformats.org/officeDocument/2006/relationships/image" Target="../media/image239.jpeg"/><Relationship Id="rId291" Type="http://schemas.openxmlformats.org/officeDocument/2006/relationships/image" Target="../media/image292.jpeg"/><Relationship Id="rId305" Type="http://schemas.openxmlformats.org/officeDocument/2006/relationships/image" Target="../media/image306.jpeg"/><Relationship Id="rId44" Type="http://schemas.openxmlformats.org/officeDocument/2006/relationships/image" Target="../media/image45.jpeg"/><Relationship Id="rId86" Type="http://schemas.openxmlformats.org/officeDocument/2006/relationships/image" Target="../media/image87.jpeg"/><Relationship Id="rId151" Type="http://schemas.openxmlformats.org/officeDocument/2006/relationships/image" Target="../media/image152.jpeg"/><Relationship Id="rId193" Type="http://schemas.openxmlformats.org/officeDocument/2006/relationships/image" Target="../media/image194.jpeg"/><Relationship Id="rId207" Type="http://schemas.openxmlformats.org/officeDocument/2006/relationships/image" Target="../media/image208.jpeg"/><Relationship Id="rId249" Type="http://schemas.openxmlformats.org/officeDocument/2006/relationships/image" Target="../media/image25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76201</xdr:rowOff>
    </xdr:from>
    <xdr:ext cx="1753079" cy="1574800"/>
    <xdr:pic>
      <xdr:nvPicPr>
        <xdr:cNvPr id="2" name="Picture 1">
          <a:extLst>
            <a:ext uri="{FF2B5EF4-FFF2-40B4-BE49-F238E27FC236}">
              <a16:creationId xmlns:a16="http://schemas.microsoft.com/office/drawing/2014/main" id="{82633F84-DB20-9746-97F5-BB74F023D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76201"/>
          <a:ext cx="1753079" cy="15748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0</xdr:rowOff>
    </xdr:from>
    <xdr:ext cx="2513734" cy="3821834"/>
    <xdr:sp macro="" textlink="">
      <xdr:nvSpPr>
        <xdr:cNvPr id="79" name="AutoShape 27" descr="Burberry Camisa De Seda Con Estampado B | Verde | FARFETCH MX">
          <a:extLst>
            <a:ext uri="{FF2B5EF4-FFF2-40B4-BE49-F238E27FC236}">
              <a16:creationId xmlns:a16="http://schemas.microsoft.com/office/drawing/2014/main" id="{9263D77C-394D-4809-973E-88EAC70FE430}"/>
            </a:ext>
          </a:extLst>
        </xdr:cNvPr>
        <xdr:cNvSpPr>
          <a:spLocks noChangeAspect="1" noChangeArrowheads="1"/>
        </xdr:cNvSpPr>
      </xdr:nvSpPr>
      <xdr:spPr bwMode="auto">
        <a:xfrm>
          <a:off x="0" y="16764000"/>
          <a:ext cx="2513734" cy="3821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2513734" cy="3821834"/>
    <xdr:sp macro="" textlink="">
      <xdr:nvSpPr>
        <xdr:cNvPr id="83" name="AutoShape 27" descr="Burberry Camisa De Seda Con Estampado B | Verde | FARFETCH MX">
          <a:extLst>
            <a:ext uri="{FF2B5EF4-FFF2-40B4-BE49-F238E27FC236}">
              <a16:creationId xmlns:a16="http://schemas.microsoft.com/office/drawing/2014/main" id="{08D7D99A-C840-43E6-ACE7-8B0E4D2E250F}"/>
            </a:ext>
          </a:extLst>
        </xdr:cNvPr>
        <xdr:cNvSpPr>
          <a:spLocks noChangeAspect="1" noChangeArrowheads="1"/>
        </xdr:cNvSpPr>
      </xdr:nvSpPr>
      <xdr:spPr bwMode="auto">
        <a:xfrm>
          <a:off x="0" y="16954500"/>
          <a:ext cx="2513734" cy="3821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825500</xdr:colOff>
      <xdr:row>32</xdr:row>
      <xdr:rowOff>52917</xdr:rowOff>
    </xdr:from>
    <xdr:ext cx="1127125" cy="1736724"/>
    <xdr:pic>
      <xdr:nvPicPr>
        <xdr:cNvPr id="100" name="Image 99">
          <a:extLst>
            <a:ext uri="{FF2B5EF4-FFF2-40B4-BE49-F238E27FC236}">
              <a16:creationId xmlns:a16="http://schemas.microsoft.com/office/drawing/2014/main" id="{458013D4-3260-4BE8-B51B-9C4CE38950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74" t="16031" r="24428"/>
        <a:stretch/>
      </xdr:blipFill>
      <xdr:spPr bwMode="auto">
        <a:xfrm>
          <a:off x="825500" y="83534250"/>
          <a:ext cx="1127125" cy="173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1021292</xdr:colOff>
      <xdr:row>36</xdr:row>
      <xdr:rowOff>179917</xdr:rowOff>
    </xdr:from>
    <xdr:ext cx="906443" cy="1322917"/>
    <xdr:pic>
      <xdr:nvPicPr>
        <xdr:cNvPr id="109" name="Image 108" descr="Burberry Faux Fur Cotton Parka Hunter Light Green Parka Jacket – Nova  Clothing">
          <a:extLst>
            <a:ext uri="{FF2B5EF4-FFF2-40B4-BE49-F238E27FC236}">
              <a16:creationId xmlns:a16="http://schemas.microsoft.com/office/drawing/2014/main" id="{DDB11D10-DD21-4FA4-8E52-32B4257EBB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55" t="4437" r="22849" b="15681"/>
        <a:stretch/>
      </xdr:blipFill>
      <xdr:spPr bwMode="auto">
        <a:xfrm>
          <a:off x="1021292" y="114395250"/>
          <a:ext cx="906443" cy="1322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817035</xdr:colOff>
      <xdr:row>37</xdr:row>
      <xdr:rowOff>158751</xdr:rowOff>
    </xdr:from>
    <xdr:ext cx="1492250" cy="1849260"/>
    <xdr:pic>
      <xdr:nvPicPr>
        <xdr:cNvPr id="130" name="Image 129" descr="노치드 라펠 싱글 브레스티드 블레이저 8083666 SOAP | 버버리 | 페칭 FETCHING">
          <a:extLst>
            <a:ext uri="{FF2B5EF4-FFF2-40B4-BE49-F238E27FC236}">
              <a16:creationId xmlns:a16="http://schemas.microsoft.com/office/drawing/2014/main" id="{8B566976-D913-4343-8E43-7839EE1CF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035" y="145298584"/>
          <a:ext cx="1492250" cy="184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608543</xdr:colOff>
      <xdr:row>40</xdr:row>
      <xdr:rowOff>244668</xdr:rowOff>
    </xdr:from>
    <xdr:ext cx="1632068" cy="1787332"/>
    <xdr:pic>
      <xdr:nvPicPr>
        <xdr:cNvPr id="152" name="Image 151" descr="버버리(BURBERRY) 나이트 하드웨어 태피터 트렌치 8089042 X | jentestore">
          <a:extLst>
            <a:ext uri="{FF2B5EF4-FFF2-40B4-BE49-F238E27FC236}">
              <a16:creationId xmlns:a16="http://schemas.microsoft.com/office/drawing/2014/main" id="{21A98380-DE2D-4336-BC9C-0B8057D3F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543" y="162063835"/>
          <a:ext cx="1632068" cy="1787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696383</xdr:colOff>
      <xdr:row>24</xdr:row>
      <xdr:rowOff>184151</xdr:rowOff>
    </xdr:from>
    <xdr:to>
      <xdr:col>0</xdr:col>
      <xdr:colOff>2062921</xdr:colOff>
      <xdr:row>24</xdr:row>
      <xdr:rowOff>1885951</xdr:rowOff>
    </xdr:to>
    <xdr:pic>
      <xdr:nvPicPr>
        <xdr:cNvPr id="176" name="Image 175" descr="Burberry Outlet: Veste enfant - Beige | Veste Burberry 8001162 en ligne sur  GIGLIO.COM">
          <a:extLst>
            <a:ext uri="{FF2B5EF4-FFF2-40B4-BE49-F238E27FC236}">
              <a16:creationId xmlns:a16="http://schemas.microsoft.com/office/drawing/2014/main" id="{673988A2-A9A7-FA61-1AA7-5BEECE13BA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48" t="10038" r="6186" b="11969"/>
        <a:stretch/>
      </xdr:blipFill>
      <xdr:spPr bwMode="auto">
        <a:xfrm>
          <a:off x="696383" y="53164318"/>
          <a:ext cx="1414163" cy="1720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679450</xdr:colOff>
      <xdr:row>35</xdr:row>
      <xdr:rowOff>81067</xdr:rowOff>
    </xdr:from>
    <xdr:to>
      <xdr:col>1</xdr:col>
      <xdr:colOff>3175</xdr:colOff>
      <xdr:row>35</xdr:row>
      <xdr:rowOff>1630467</xdr:rowOff>
    </xdr:to>
    <xdr:pic>
      <xdr:nvPicPr>
        <xdr:cNvPr id="178" name="Image 177" descr="Burberry Puttee Collar Leather Jacket - 546x546 Image #5">
          <a:extLst>
            <a:ext uri="{FF2B5EF4-FFF2-40B4-BE49-F238E27FC236}">
              <a16:creationId xmlns:a16="http://schemas.microsoft.com/office/drawing/2014/main" id="{D6DAB4D0-9488-81F2-FD69-9B9248F35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50" y="109174067"/>
          <a:ext cx="1581150" cy="1584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740835</xdr:colOff>
      <xdr:row>34</xdr:row>
      <xdr:rowOff>59267</xdr:rowOff>
    </xdr:from>
    <xdr:to>
      <xdr:col>1</xdr:col>
      <xdr:colOff>4235</xdr:colOff>
      <xdr:row>34</xdr:row>
      <xdr:rowOff>1519767</xdr:rowOff>
    </xdr:to>
    <xdr:pic>
      <xdr:nvPicPr>
        <xdr:cNvPr id="182" name="Image 181" descr="Burberry Skirt with a wide belt | Women's | Vitkac">
          <a:extLst>
            <a:ext uri="{FF2B5EF4-FFF2-40B4-BE49-F238E27FC236}">
              <a16:creationId xmlns:a16="http://schemas.microsoft.com/office/drawing/2014/main" id="{B1C5A46E-4929-EE2A-57E0-36C3C0DBC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93" b="15217"/>
        <a:stretch/>
      </xdr:blipFill>
      <xdr:spPr bwMode="auto">
        <a:xfrm>
          <a:off x="740835" y="104453267"/>
          <a:ext cx="1397000" cy="1469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873125</xdr:colOff>
      <xdr:row>33</xdr:row>
      <xdr:rowOff>132291</xdr:rowOff>
    </xdr:from>
    <xdr:ext cx="1095376" cy="1460501"/>
    <xdr:pic>
      <xdr:nvPicPr>
        <xdr:cNvPr id="4" name="Image 3">
          <a:extLst>
            <a:ext uri="{FF2B5EF4-FFF2-40B4-BE49-F238E27FC236}">
              <a16:creationId xmlns:a16="http://schemas.microsoft.com/office/drawing/2014/main" id="{721991E8-D3D5-4C83-A35A-586FBDB8B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125" y="100906791"/>
          <a:ext cx="1095376" cy="1460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863600</xdr:colOff>
      <xdr:row>38</xdr:row>
      <xdr:rowOff>97366</xdr:rowOff>
    </xdr:from>
    <xdr:to>
      <xdr:col>0</xdr:col>
      <xdr:colOff>1930400</xdr:colOff>
      <xdr:row>38</xdr:row>
      <xdr:rowOff>1891241</xdr:rowOff>
    </xdr:to>
    <xdr:pic>
      <xdr:nvPicPr>
        <xdr:cNvPr id="192" name="Image 191" descr="W) 버버리 EKD 울 블랭킷 케이프 나이트 | Burberry | KREAM">
          <a:extLst>
            <a:ext uri="{FF2B5EF4-FFF2-40B4-BE49-F238E27FC236}">
              <a16:creationId xmlns:a16="http://schemas.microsoft.com/office/drawing/2014/main" id="{FF27AF54-33D6-786D-707B-164DEA493F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93" t="7143" r="24107" b="8035"/>
        <a:stretch/>
      </xdr:blipFill>
      <xdr:spPr bwMode="auto">
        <a:xfrm>
          <a:off x="863600" y="152793699"/>
          <a:ext cx="106680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910166</xdr:colOff>
      <xdr:row>39</xdr:row>
      <xdr:rowOff>76200</xdr:rowOff>
    </xdr:from>
    <xdr:to>
      <xdr:col>0</xdr:col>
      <xdr:colOff>1969853</xdr:colOff>
      <xdr:row>39</xdr:row>
      <xdr:rowOff>2009434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8AA6FDB6-DAFC-0A52-246D-A99338859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10166" y="159821033"/>
          <a:ext cx="1059687" cy="1933234"/>
        </a:xfrm>
        <a:prstGeom prst="rect">
          <a:avLst/>
        </a:prstGeom>
      </xdr:spPr>
    </xdr:pic>
    <xdr:clientData/>
  </xdr:twoCellAnchor>
  <xdr:twoCellAnchor editAs="oneCell">
    <xdr:from>
      <xdr:col>0</xdr:col>
      <xdr:colOff>1291166</xdr:colOff>
      <xdr:row>15</xdr:row>
      <xdr:rowOff>59266</xdr:rowOff>
    </xdr:from>
    <xdr:to>
      <xdr:col>0</xdr:col>
      <xdr:colOff>2053167</xdr:colOff>
      <xdr:row>15</xdr:row>
      <xdr:rowOff>1710266</xdr:rowOff>
    </xdr:to>
    <xdr:pic>
      <xdr:nvPicPr>
        <xdr:cNvPr id="198" name="Image 197" descr="버버리(Burberry) | 버버리 미디 원피스 8088875 A1189 Black | 트렌비">
          <a:extLst>
            <a:ext uri="{FF2B5EF4-FFF2-40B4-BE49-F238E27FC236}">
              <a16:creationId xmlns:a16="http://schemas.microsoft.com/office/drawing/2014/main" id="{00BC043F-69F2-A87F-C33B-4E75DADC0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58" t="9421" r="22405" b="10144"/>
        <a:stretch/>
      </xdr:blipFill>
      <xdr:spPr bwMode="auto">
        <a:xfrm>
          <a:off x="1291166" y="3615266"/>
          <a:ext cx="762001" cy="1658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704850</xdr:colOff>
      <xdr:row>21</xdr:row>
      <xdr:rowOff>50801</xdr:rowOff>
    </xdr:from>
    <xdr:to>
      <xdr:col>1</xdr:col>
      <xdr:colOff>0</xdr:colOff>
      <xdr:row>21</xdr:row>
      <xdr:rowOff>1828801</xdr:rowOff>
    </xdr:to>
    <xdr:pic>
      <xdr:nvPicPr>
        <xdr:cNvPr id="199" name="Image 198" descr="W) 버버리 프로섬 라벨 코튼 셔츠 카멜 | Burberry | KREAM">
          <a:extLst>
            <a:ext uri="{FF2B5EF4-FFF2-40B4-BE49-F238E27FC236}">
              <a16:creationId xmlns:a16="http://schemas.microsoft.com/office/drawing/2014/main" id="{92F814D0-2BB2-E41D-301C-866C67AE9E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72" t="8000" r="17857" b="7556"/>
        <a:stretch/>
      </xdr:blipFill>
      <xdr:spPr bwMode="auto">
        <a:xfrm>
          <a:off x="704850" y="31589134"/>
          <a:ext cx="140970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903815</xdr:colOff>
      <xdr:row>23</xdr:row>
      <xdr:rowOff>146049</xdr:rowOff>
    </xdr:from>
    <xdr:to>
      <xdr:col>1</xdr:col>
      <xdr:colOff>4061</xdr:colOff>
      <xdr:row>23</xdr:row>
      <xdr:rowOff>1847849</xdr:rowOff>
    </xdr:to>
    <xdr:pic>
      <xdr:nvPicPr>
        <xdr:cNvPr id="200" name="Image 199" descr="Burberry Reconstructed Lace Panel T-Shirt Dress, Brand Size 12 (US Size 10)  8067499 - Clothing - Jomashop">
          <a:extLst>
            <a:ext uri="{FF2B5EF4-FFF2-40B4-BE49-F238E27FC236}">
              <a16:creationId xmlns:a16="http://schemas.microsoft.com/office/drawing/2014/main" id="{AF360C58-8B15-CD86-8032-03B757D96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9" r="27111" b="40708"/>
        <a:stretch/>
      </xdr:blipFill>
      <xdr:spPr bwMode="auto">
        <a:xfrm>
          <a:off x="903815" y="47771049"/>
          <a:ext cx="1167171" cy="1737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668867</xdr:colOff>
      <xdr:row>26</xdr:row>
      <xdr:rowOff>127001</xdr:rowOff>
    </xdr:from>
    <xdr:to>
      <xdr:col>0</xdr:col>
      <xdr:colOff>1883834</xdr:colOff>
      <xdr:row>26</xdr:row>
      <xdr:rowOff>1905001</xdr:rowOff>
    </xdr:to>
    <xdr:pic>
      <xdr:nvPicPr>
        <xdr:cNvPr id="201" name="Image 200" descr="Gilet Chalecos Burberry BURBERRY: Chaleco Hombre Beige Chaleco Burberry  8071366 En">
          <a:extLst>
            <a:ext uri="{FF2B5EF4-FFF2-40B4-BE49-F238E27FC236}">
              <a16:creationId xmlns:a16="http://schemas.microsoft.com/office/drawing/2014/main" id="{01A2D7AB-83A7-38C8-A6E7-89CD53803C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33" r="12371" b="19691"/>
        <a:stretch/>
      </xdr:blipFill>
      <xdr:spPr bwMode="auto">
        <a:xfrm>
          <a:off x="668867" y="63119001"/>
          <a:ext cx="1214967" cy="1779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533400</xdr:colOff>
      <xdr:row>27</xdr:row>
      <xdr:rowOff>97367</xdr:rowOff>
    </xdr:from>
    <xdr:to>
      <xdr:col>0</xdr:col>
      <xdr:colOff>2010834</xdr:colOff>
      <xdr:row>27</xdr:row>
      <xdr:rowOff>1849967</xdr:rowOff>
    </xdr:to>
    <xdr:pic>
      <xdr:nvPicPr>
        <xdr:cNvPr id="202" name="Image 201" descr="Doudoune réversible Burberry - Homme – myCompañero">
          <a:extLst>
            <a:ext uri="{FF2B5EF4-FFF2-40B4-BE49-F238E27FC236}">
              <a16:creationId xmlns:a16="http://schemas.microsoft.com/office/drawing/2014/main" id="{2937E4F5-33CB-C975-FFE2-F1E99D16CF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44" r="12889" b="10222"/>
        <a:stretch/>
      </xdr:blipFill>
      <xdr:spPr bwMode="auto">
        <a:xfrm>
          <a:off x="533400" y="65121367"/>
          <a:ext cx="1477434" cy="1776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635000</xdr:colOff>
      <xdr:row>25</xdr:row>
      <xdr:rowOff>82550</xdr:rowOff>
    </xdr:from>
    <xdr:to>
      <xdr:col>0</xdr:col>
      <xdr:colOff>1953215</xdr:colOff>
      <xdr:row>25</xdr:row>
      <xdr:rowOff>2089150</xdr:rowOff>
    </xdr:to>
    <xdr:pic>
      <xdr:nvPicPr>
        <xdr:cNvPr id="207" name="Image 206" descr="Burberry巴寶莉尼龍棉短褲() ｜IFCHIC台灣官網">
          <a:extLst>
            <a:ext uri="{FF2B5EF4-FFF2-40B4-BE49-F238E27FC236}">
              <a16:creationId xmlns:a16="http://schemas.microsoft.com/office/drawing/2014/main" id="{0E8DBF65-4F77-9933-5F2F-345D5A54B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31" t="4724" r="12122" b="6299"/>
        <a:stretch/>
      </xdr:blipFill>
      <xdr:spPr bwMode="auto">
        <a:xfrm>
          <a:off x="635000" y="60830883"/>
          <a:ext cx="1318215" cy="201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759884</xdr:colOff>
      <xdr:row>31</xdr:row>
      <xdr:rowOff>120650</xdr:rowOff>
    </xdr:from>
    <xdr:to>
      <xdr:col>0</xdr:col>
      <xdr:colOff>2064808</xdr:colOff>
      <xdr:row>31</xdr:row>
      <xdr:rowOff>1847850</xdr:rowOff>
    </xdr:to>
    <xdr:pic>
      <xdr:nvPicPr>
        <xdr:cNvPr id="208" name="Image 207" descr="Burberry Bradford Car Coat Gabardine Long Coat | Neutrals | FARFETCH">
          <a:extLst>
            <a:ext uri="{FF2B5EF4-FFF2-40B4-BE49-F238E27FC236}">
              <a16:creationId xmlns:a16="http://schemas.microsoft.com/office/drawing/2014/main" id="{DA42F815-BCD2-D6E1-B28C-3836E9AC1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884" y="78754817"/>
          <a:ext cx="1314449" cy="1761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592667</xdr:colOff>
      <xdr:row>29</xdr:row>
      <xdr:rowOff>57150</xdr:rowOff>
    </xdr:from>
    <xdr:to>
      <xdr:col>1</xdr:col>
      <xdr:colOff>4233</xdr:colOff>
      <xdr:row>29</xdr:row>
      <xdr:rowOff>1758950</xdr:rowOff>
    </xdr:to>
    <xdr:pic>
      <xdr:nvPicPr>
        <xdr:cNvPr id="209" name="Image 208" descr="리버시블 체크 인서트 벨티드 코트">
          <a:extLst>
            <a:ext uri="{FF2B5EF4-FFF2-40B4-BE49-F238E27FC236}">
              <a16:creationId xmlns:a16="http://schemas.microsoft.com/office/drawing/2014/main" id="{39620B0C-AFC1-9802-E68B-D2662FBBF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67" y="74881317"/>
          <a:ext cx="1735666" cy="1735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508000</xdr:colOff>
      <xdr:row>30</xdr:row>
      <xdr:rowOff>95250</xdr:rowOff>
    </xdr:from>
    <xdr:to>
      <xdr:col>1</xdr:col>
      <xdr:colOff>5492</xdr:colOff>
      <xdr:row>30</xdr:row>
      <xdr:rowOff>1714500</xdr:rowOff>
    </xdr:to>
    <xdr:pic>
      <xdr:nvPicPr>
        <xdr:cNvPr id="2" name="Image 1" descr="Burberry Men's Soft Fawn Reconstructed-Print Sleeveless Car Coat">
          <a:extLst>
            <a:ext uri="{FF2B5EF4-FFF2-40B4-BE49-F238E27FC236}">
              <a16:creationId xmlns:a16="http://schemas.microsoft.com/office/drawing/2014/main" id="{5AAECA8E-2EEB-EDDA-4869-A4DE79BBC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76824417"/>
          <a:ext cx="1859692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861484</xdr:colOff>
      <xdr:row>20</xdr:row>
      <xdr:rowOff>105834</xdr:rowOff>
    </xdr:from>
    <xdr:to>
      <xdr:col>0</xdr:col>
      <xdr:colOff>2063750</xdr:colOff>
      <xdr:row>20</xdr:row>
      <xdr:rowOff>1836209</xdr:rowOff>
    </xdr:to>
    <xdr:pic>
      <xdr:nvPicPr>
        <xdr:cNvPr id="215" name="Image 214" descr="Buy Burberry Shield Hardware Asymmetric Midi Dress - Green At 42% Off |  Editorialist">
          <a:extLst>
            <a:ext uri="{FF2B5EF4-FFF2-40B4-BE49-F238E27FC236}">
              <a16:creationId xmlns:a16="http://schemas.microsoft.com/office/drawing/2014/main" id="{37794645-5C14-F86F-A6B7-60E0AD3CE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484" y="25844501"/>
          <a:ext cx="1297516" cy="1738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820208</xdr:colOff>
      <xdr:row>19</xdr:row>
      <xdr:rowOff>132292</xdr:rowOff>
    </xdr:from>
    <xdr:ext cx="1275715" cy="1518708"/>
    <xdr:pic>
      <xdr:nvPicPr>
        <xdr:cNvPr id="217" name="Image 216" descr="Burberry Duck Print Wool Shirt | REVERSIBLE">
          <a:extLst>
            <a:ext uri="{FF2B5EF4-FFF2-40B4-BE49-F238E27FC236}">
              <a16:creationId xmlns:a16="http://schemas.microsoft.com/office/drawing/2014/main" id="{785F7D34-3FD7-4BAF-81B4-66735AA70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94" t="13873" r="22023" b="13295"/>
        <a:stretch/>
      </xdr:blipFill>
      <xdr:spPr bwMode="auto">
        <a:xfrm>
          <a:off x="820208" y="22145625"/>
          <a:ext cx="1275715" cy="1518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698500</xdr:colOff>
      <xdr:row>17</xdr:row>
      <xdr:rowOff>40217</xdr:rowOff>
    </xdr:from>
    <xdr:to>
      <xdr:col>1</xdr:col>
      <xdr:colOff>3175</xdr:colOff>
      <xdr:row>17</xdr:row>
      <xdr:rowOff>2072217</xdr:rowOff>
    </xdr:to>
    <xdr:pic>
      <xdr:nvPicPr>
        <xdr:cNvPr id="218" name="Image 217" descr="Burberry Chemise - Jaune - Jaune - Femme | 8082996 | thebs.com">
          <a:extLst>
            <a:ext uri="{FF2B5EF4-FFF2-40B4-BE49-F238E27FC236}">
              <a16:creationId xmlns:a16="http://schemas.microsoft.com/office/drawing/2014/main" id="{1DD7A409-53A0-820D-CCC2-B4241ADA5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15407217"/>
          <a:ext cx="1524000" cy="204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1030816</xdr:colOff>
      <xdr:row>18</xdr:row>
      <xdr:rowOff>59267</xdr:rowOff>
    </xdr:from>
    <xdr:to>
      <xdr:col>0</xdr:col>
      <xdr:colOff>2002366</xdr:colOff>
      <xdr:row>18</xdr:row>
      <xdr:rowOff>2345267</xdr:rowOff>
    </xdr:to>
    <xdr:pic>
      <xdr:nvPicPr>
        <xdr:cNvPr id="220" name="Image 219" descr="Burberry Pantalons Décontractés - Blanc - Blanc - Femme | 8082992">
          <a:extLst>
            <a:ext uri="{FF2B5EF4-FFF2-40B4-BE49-F238E27FC236}">
              <a16:creationId xmlns:a16="http://schemas.microsoft.com/office/drawing/2014/main" id="{B7169708-CD9D-2C3E-C38D-ADEA7375B7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42" t="4616" r="22681" b="3077"/>
        <a:stretch/>
      </xdr:blipFill>
      <xdr:spPr bwMode="auto">
        <a:xfrm>
          <a:off x="1030816" y="17521767"/>
          <a:ext cx="971550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692150</xdr:colOff>
      <xdr:row>22</xdr:row>
      <xdr:rowOff>59266</xdr:rowOff>
    </xdr:from>
    <xdr:to>
      <xdr:col>0</xdr:col>
      <xdr:colOff>2006600</xdr:colOff>
      <xdr:row>22</xdr:row>
      <xdr:rowOff>2302933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A0647F6C-D562-ED24-80D9-55EADDC3FF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8674" t="2380" r="8163" b="2722"/>
        <a:stretch/>
      </xdr:blipFill>
      <xdr:spPr>
        <a:xfrm>
          <a:off x="692150" y="38032266"/>
          <a:ext cx="1314450" cy="2249886"/>
        </a:xfrm>
        <a:prstGeom prst="rect">
          <a:avLst/>
        </a:prstGeom>
      </xdr:spPr>
    </xdr:pic>
    <xdr:clientData/>
  </xdr:twoCellAnchor>
  <xdr:oneCellAnchor>
    <xdr:from>
      <xdr:col>0</xdr:col>
      <xdr:colOff>990600</xdr:colOff>
      <xdr:row>28</xdr:row>
      <xdr:rowOff>114300</xdr:rowOff>
    </xdr:from>
    <xdr:ext cx="1066800" cy="2133600"/>
    <xdr:pic>
      <xdr:nvPicPr>
        <xdr:cNvPr id="226" name="Image 225" descr="Burberry Sleeveless Houndstooth Pattern Dress">
          <a:extLst>
            <a:ext uri="{FF2B5EF4-FFF2-40B4-BE49-F238E27FC236}">
              <a16:creationId xmlns:a16="http://schemas.microsoft.com/office/drawing/2014/main" id="{97145C9A-A0C4-4F55-8C04-A6749CB2AB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70" r="34706" b="20689"/>
        <a:stretch/>
      </xdr:blipFill>
      <xdr:spPr bwMode="auto">
        <a:xfrm>
          <a:off x="990600" y="68207467"/>
          <a:ext cx="1066800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1204383</xdr:colOff>
      <xdr:row>16</xdr:row>
      <xdr:rowOff>116418</xdr:rowOff>
    </xdr:from>
    <xdr:to>
      <xdr:col>0</xdr:col>
      <xdr:colOff>2023533</xdr:colOff>
      <xdr:row>16</xdr:row>
      <xdr:rowOff>2148418</xdr:rowOff>
    </xdr:to>
    <xdr:pic>
      <xdr:nvPicPr>
        <xdr:cNvPr id="227" name="Image 226" descr="BURBERRY One-Shoulder Red Midi Dress 8087963 X">
          <a:extLst>
            <a:ext uri="{FF2B5EF4-FFF2-40B4-BE49-F238E27FC236}">
              <a16:creationId xmlns:a16="http://schemas.microsoft.com/office/drawing/2014/main" id="{E6F0D6A1-F932-B6AA-2DA0-4C9A91AF6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14" r="27575" b="11831"/>
        <a:stretch/>
      </xdr:blipFill>
      <xdr:spPr bwMode="auto">
        <a:xfrm>
          <a:off x="1204383" y="5425018"/>
          <a:ext cx="819150" cy="206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846667</xdr:colOff>
      <xdr:row>41</xdr:row>
      <xdr:rowOff>100542</xdr:rowOff>
    </xdr:from>
    <xdr:to>
      <xdr:col>0</xdr:col>
      <xdr:colOff>1973792</xdr:colOff>
      <xdr:row>41</xdr:row>
      <xdr:rowOff>1592792</xdr:rowOff>
    </xdr:to>
    <xdr:pic>
      <xdr:nvPicPr>
        <xdr:cNvPr id="3" name="Image 2" descr="Burberry Jupe Midi - Bleu Foncé - Bleu Foncé - Femme | 8078013">
          <a:extLst>
            <a:ext uri="{FF2B5EF4-FFF2-40B4-BE49-F238E27FC236}">
              <a16:creationId xmlns:a16="http://schemas.microsoft.com/office/drawing/2014/main" id="{59364771-BFF1-4D5D-A91E-5FCDA2B88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7" y="167719375"/>
          <a:ext cx="1127125" cy="1504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756709</xdr:colOff>
      <xdr:row>42</xdr:row>
      <xdr:rowOff>116416</xdr:rowOff>
    </xdr:from>
    <xdr:to>
      <xdr:col>0</xdr:col>
      <xdr:colOff>1947334</xdr:colOff>
      <xdr:row>42</xdr:row>
      <xdr:rowOff>1608666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6F9D802-9792-2EE5-17BE-A6AE1BC37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56709" y="169449749"/>
          <a:ext cx="1190625" cy="1519527"/>
        </a:xfrm>
        <a:prstGeom prst="rect">
          <a:avLst/>
        </a:prstGeom>
      </xdr:spPr>
    </xdr:pic>
    <xdr:clientData/>
  </xdr:twoCellAnchor>
  <xdr:twoCellAnchor editAs="oneCell">
    <xdr:from>
      <xdr:col>0</xdr:col>
      <xdr:colOff>698501</xdr:colOff>
      <xdr:row>43</xdr:row>
      <xdr:rowOff>52917</xdr:rowOff>
    </xdr:from>
    <xdr:to>
      <xdr:col>0</xdr:col>
      <xdr:colOff>2032001</xdr:colOff>
      <xdr:row>43</xdr:row>
      <xdr:rowOff>1271176</xdr:rowOff>
    </xdr:to>
    <xdr:pic>
      <xdr:nvPicPr>
        <xdr:cNvPr id="6" name="Image 5" descr="버버리(BURBERRY) 체크 울 스커트 8077814 RIPPLE | jentestore">
          <a:extLst>
            <a:ext uri="{FF2B5EF4-FFF2-40B4-BE49-F238E27FC236}">
              <a16:creationId xmlns:a16="http://schemas.microsoft.com/office/drawing/2014/main" id="{F25BD2A0-F7F5-BFFA-3AFA-C14B953E5C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77" b="16880"/>
        <a:stretch/>
      </xdr:blipFill>
      <xdr:spPr bwMode="auto">
        <a:xfrm>
          <a:off x="698501" y="171100750"/>
          <a:ext cx="1333500" cy="1218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777874</xdr:colOff>
      <xdr:row>44</xdr:row>
      <xdr:rowOff>63500</xdr:rowOff>
    </xdr:from>
    <xdr:to>
      <xdr:col>0</xdr:col>
      <xdr:colOff>1945859</xdr:colOff>
      <xdr:row>44</xdr:row>
      <xdr:rowOff>1460500</xdr:rowOff>
    </xdr:to>
    <xdr:pic>
      <xdr:nvPicPr>
        <xdr:cNvPr id="7" name="Image 6" descr="Burberry Yellow Check Wool Kilt Skirt – Nova Clothing">
          <a:extLst>
            <a:ext uri="{FF2B5EF4-FFF2-40B4-BE49-F238E27FC236}">
              <a16:creationId xmlns:a16="http://schemas.microsoft.com/office/drawing/2014/main" id="{AEA93698-7B29-ABCE-65E9-B77B1D676D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52" r="12592" b="9764"/>
        <a:stretch/>
      </xdr:blipFill>
      <xdr:spPr bwMode="auto">
        <a:xfrm>
          <a:off x="777874" y="172550667"/>
          <a:ext cx="1167985" cy="139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1000126</xdr:colOff>
      <xdr:row>45</xdr:row>
      <xdr:rowOff>89957</xdr:rowOff>
    </xdr:from>
    <xdr:to>
      <xdr:col>0</xdr:col>
      <xdr:colOff>1749641</xdr:colOff>
      <xdr:row>45</xdr:row>
      <xdr:rowOff>1460500</xdr:rowOff>
    </xdr:to>
    <xdr:pic>
      <xdr:nvPicPr>
        <xdr:cNvPr id="8" name="Image 7" descr="버버리(BURBERRY) 플라워 아플리케 체크 울 스커트 8076880 B7338 | jentestore">
          <a:extLst>
            <a:ext uri="{FF2B5EF4-FFF2-40B4-BE49-F238E27FC236}">
              <a16:creationId xmlns:a16="http://schemas.microsoft.com/office/drawing/2014/main" id="{48C9C7BA-51F4-FBB6-7F18-2CA20CAFE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00" t="8355" r="20962" b="9383"/>
        <a:stretch/>
      </xdr:blipFill>
      <xdr:spPr bwMode="auto">
        <a:xfrm>
          <a:off x="1000126" y="174122290"/>
          <a:ext cx="749515" cy="137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762001</xdr:colOff>
      <xdr:row>46</xdr:row>
      <xdr:rowOff>63500</xdr:rowOff>
    </xdr:from>
    <xdr:to>
      <xdr:col>0</xdr:col>
      <xdr:colOff>1952625</xdr:colOff>
      <xdr:row>46</xdr:row>
      <xdr:rowOff>1502833</xdr:rowOff>
    </xdr:to>
    <xdr:pic>
      <xdr:nvPicPr>
        <xdr:cNvPr id="9" name="Image 8" descr="버버리(Burberry) | 버버리 숏 스커트 8077477 W93GL6A6289 | 트렌비">
          <a:extLst>
            <a:ext uri="{FF2B5EF4-FFF2-40B4-BE49-F238E27FC236}">
              <a16:creationId xmlns:a16="http://schemas.microsoft.com/office/drawing/2014/main" id="{DF65AC5D-7052-95C0-8FD6-291E98D30D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40" b="9651"/>
        <a:stretch/>
      </xdr:blipFill>
      <xdr:spPr bwMode="auto">
        <a:xfrm>
          <a:off x="762001" y="175662167"/>
          <a:ext cx="1190624" cy="1454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555625</xdr:colOff>
      <xdr:row>47</xdr:row>
      <xdr:rowOff>42333</xdr:rowOff>
    </xdr:from>
    <xdr:to>
      <xdr:col>1</xdr:col>
      <xdr:colOff>3175</xdr:colOff>
      <xdr:row>47</xdr:row>
      <xdr:rowOff>1587500</xdr:rowOff>
    </xdr:to>
    <xdr:pic>
      <xdr:nvPicPr>
        <xdr:cNvPr id="12" name="Image 11" descr="Burberry Duck Print Kilt Silk Skirt, Brand Size 6 (US Size 4) 8077276 -  Clothing - Jomashop">
          <a:extLst>
            <a:ext uri="{FF2B5EF4-FFF2-40B4-BE49-F238E27FC236}">
              <a16:creationId xmlns:a16="http://schemas.microsoft.com/office/drawing/2014/main" id="{E2F18293-6E14-66AD-57B1-899B19DE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5" y="178689000"/>
          <a:ext cx="1571625" cy="156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571500</xdr:colOff>
      <xdr:row>48</xdr:row>
      <xdr:rowOff>63500</xdr:rowOff>
    </xdr:from>
    <xdr:to>
      <xdr:col>0</xdr:col>
      <xdr:colOff>1952624</xdr:colOff>
      <xdr:row>48</xdr:row>
      <xdr:rowOff>1373432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54B85D40-E116-5C3E-59C1-A4BC670DC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71500" y="182922333"/>
          <a:ext cx="1381124" cy="1309932"/>
        </a:xfrm>
        <a:prstGeom prst="rect">
          <a:avLst/>
        </a:prstGeom>
      </xdr:spPr>
    </xdr:pic>
    <xdr:clientData/>
  </xdr:twoCellAnchor>
  <xdr:twoCellAnchor editAs="oneCell">
    <xdr:from>
      <xdr:col>0</xdr:col>
      <xdr:colOff>846667</xdr:colOff>
      <xdr:row>49</xdr:row>
      <xdr:rowOff>84667</xdr:rowOff>
    </xdr:from>
    <xdr:to>
      <xdr:col>0</xdr:col>
      <xdr:colOff>1656292</xdr:colOff>
      <xdr:row>49</xdr:row>
      <xdr:rowOff>1514161</xdr:rowOff>
    </xdr:to>
    <xdr:pic>
      <xdr:nvPicPr>
        <xdr:cNvPr id="16" name="Image 15" descr="버버리 로즈 프린트 트라우저 바인 | Burberry | KREAM">
          <a:extLst>
            <a:ext uri="{FF2B5EF4-FFF2-40B4-BE49-F238E27FC236}">
              <a16:creationId xmlns:a16="http://schemas.microsoft.com/office/drawing/2014/main" id="{5009EC78-2B40-F453-9C60-FB318CF074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86" t="8915" r="25595" b="7132"/>
        <a:stretch/>
      </xdr:blipFill>
      <xdr:spPr bwMode="auto">
        <a:xfrm>
          <a:off x="846667" y="186012667"/>
          <a:ext cx="809625" cy="1429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926042</xdr:colOff>
      <xdr:row>50</xdr:row>
      <xdr:rowOff>95250</xdr:rowOff>
    </xdr:from>
    <xdr:to>
      <xdr:col>0</xdr:col>
      <xdr:colOff>1758439</xdr:colOff>
      <xdr:row>50</xdr:row>
      <xdr:rowOff>1418167</xdr:rowOff>
    </xdr:to>
    <xdr:pic>
      <xdr:nvPicPr>
        <xdr:cNvPr id="19" name="Image 18" descr="Burberry Stretch Design Polo Collar Dress, Size X-Small 8083909 - Clothing  - Jomashop">
          <a:extLst>
            <a:ext uri="{FF2B5EF4-FFF2-40B4-BE49-F238E27FC236}">
              <a16:creationId xmlns:a16="http://schemas.microsoft.com/office/drawing/2014/main" id="{3FB53FE3-CADE-5CCA-EF79-3611FAA96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5" t="3698" r="23704" b="30473"/>
        <a:stretch/>
      </xdr:blipFill>
      <xdr:spPr bwMode="auto">
        <a:xfrm>
          <a:off x="926042" y="189812083"/>
          <a:ext cx="832397" cy="1322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1153583</xdr:colOff>
      <xdr:row>53</xdr:row>
      <xdr:rowOff>79374</xdr:rowOff>
    </xdr:from>
    <xdr:to>
      <xdr:col>0</xdr:col>
      <xdr:colOff>1788583</xdr:colOff>
      <xdr:row>53</xdr:row>
      <xdr:rowOff>1447067</xdr:rowOff>
    </xdr:to>
    <xdr:pic>
      <xdr:nvPicPr>
        <xdr:cNvPr id="20" name="Image 19" descr="BURBERRY: Dress woman - Violet | Burberry dress 8083908 online at GIGLIO.COM">
          <a:extLst>
            <a:ext uri="{FF2B5EF4-FFF2-40B4-BE49-F238E27FC236}">
              <a16:creationId xmlns:a16="http://schemas.microsoft.com/office/drawing/2014/main" id="{DC59A898-EB6D-44A1-9ECB-68F8542684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6" t="5784" r="22681" b="22236"/>
        <a:stretch/>
      </xdr:blipFill>
      <xdr:spPr bwMode="auto">
        <a:xfrm>
          <a:off x="1153583" y="202940707"/>
          <a:ext cx="635000" cy="1367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825500</xdr:colOff>
      <xdr:row>54</xdr:row>
      <xdr:rowOff>132291</xdr:rowOff>
    </xdr:from>
    <xdr:to>
      <xdr:col>0</xdr:col>
      <xdr:colOff>2047875</xdr:colOff>
      <xdr:row>54</xdr:row>
      <xdr:rowOff>1740958</xdr:rowOff>
    </xdr:to>
    <xdr:pic>
      <xdr:nvPicPr>
        <xdr:cNvPr id="23" name="Image 22" descr="Burberry Tailored Pant in Hunter | FWRD">
          <a:extLst>
            <a:ext uri="{FF2B5EF4-FFF2-40B4-BE49-F238E27FC236}">
              <a16:creationId xmlns:a16="http://schemas.microsoft.com/office/drawing/2014/main" id="{BB5B2916-0F0D-CC63-7CAB-415AA501B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206486124"/>
          <a:ext cx="1222375" cy="1625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994835</xdr:colOff>
      <xdr:row>55</xdr:row>
      <xdr:rowOff>89958</xdr:rowOff>
    </xdr:from>
    <xdr:to>
      <xdr:col>0</xdr:col>
      <xdr:colOff>1661585</xdr:colOff>
      <xdr:row>55</xdr:row>
      <xdr:rowOff>1554623</xdr:rowOff>
    </xdr:to>
    <xdr:pic>
      <xdr:nvPicPr>
        <xdr:cNvPr id="25" name="Image 24" descr="Burberry Tailored Trouser in Monochrome | FWRD">
          <a:extLst>
            <a:ext uri="{FF2B5EF4-FFF2-40B4-BE49-F238E27FC236}">
              <a16:creationId xmlns:a16="http://schemas.microsoft.com/office/drawing/2014/main" id="{1F1B0288-BCC1-90C8-4CD4-06F116D156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32" t="3214" r="23931" b="10668"/>
        <a:stretch/>
      </xdr:blipFill>
      <xdr:spPr bwMode="auto">
        <a:xfrm>
          <a:off x="994835" y="209957458"/>
          <a:ext cx="666750" cy="1464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1005417</xdr:colOff>
      <xdr:row>52</xdr:row>
      <xdr:rowOff>121709</xdr:rowOff>
    </xdr:from>
    <xdr:to>
      <xdr:col>0</xdr:col>
      <xdr:colOff>1778000</xdr:colOff>
      <xdr:row>52</xdr:row>
      <xdr:rowOff>1458873</xdr:rowOff>
    </xdr:to>
    <xdr:pic>
      <xdr:nvPicPr>
        <xdr:cNvPr id="32" name="Image 31" descr="Burberry Houndstooth Pattern Midi Dress, Size Small 8082552 - Clothing -  Jomashop">
          <a:extLst>
            <a:ext uri="{FF2B5EF4-FFF2-40B4-BE49-F238E27FC236}">
              <a16:creationId xmlns:a16="http://schemas.microsoft.com/office/drawing/2014/main" id="{ACA795F4-7FFF-DE62-B243-B8F4796A1D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51" t="5178" r="29630" b="28254"/>
        <a:stretch/>
      </xdr:blipFill>
      <xdr:spPr bwMode="auto">
        <a:xfrm>
          <a:off x="1005417" y="199808042"/>
          <a:ext cx="772583" cy="133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904875</xdr:colOff>
      <xdr:row>51</xdr:row>
      <xdr:rowOff>63500</xdr:rowOff>
    </xdr:from>
    <xdr:to>
      <xdr:col>0</xdr:col>
      <xdr:colOff>1825253</xdr:colOff>
      <xdr:row>51</xdr:row>
      <xdr:rowOff>1682750</xdr:rowOff>
    </xdr:to>
    <xdr:pic>
      <xdr:nvPicPr>
        <xdr:cNvPr id="34" name="Image 33" descr="Burberry Argyle Ribbed-Knit Dress, Size X-Small 8081055 - Clothing -  Jomashop">
          <a:extLst>
            <a:ext uri="{FF2B5EF4-FFF2-40B4-BE49-F238E27FC236}">
              <a16:creationId xmlns:a16="http://schemas.microsoft.com/office/drawing/2014/main" id="{5AC09C83-719C-A414-1163-19633BAF16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11" r="33333" b="37130"/>
        <a:stretch/>
      </xdr:blipFill>
      <xdr:spPr bwMode="auto">
        <a:xfrm>
          <a:off x="904875" y="196151500"/>
          <a:ext cx="920378" cy="162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910167</xdr:colOff>
      <xdr:row>56</xdr:row>
      <xdr:rowOff>105834</xdr:rowOff>
    </xdr:from>
    <xdr:to>
      <xdr:col>0</xdr:col>
      <xdr:colOff>2053167</xdr:colOff>
      <xdr:row>56</xdr:row>
      <xdr:rowOff>1644489</xdr:rowOff>
    </xdr:to>
    <xdr:pic>
      <xdr:nvPicPr>
        <xdr:cNvPr id="38" name="Image 37" descr="Burberry Ladies Bubblegum Pink Joyce Silk Dress, Brand Size 6 (US Size 4)  8032099 - Clothing - Jomashop">
          <a:extLst>
            <a:ext uri="{FF2B5EF4-FFF2-40B4-BE49-F238E27FC236}">
              <a16:creationId xmlns:a16="http://schemas.microsoft.com/office/drawing/2014/main" id="{F559861B-AA99-6447-614F-30063F428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99" t="3698" r="17038" b="3107"/>
        <a:stretch/>
      </xdr:blipFill>
      <xdr:spPr bwMode="auto">
        <a:xfrm>
          <a:off x="910167" y="224768834"/>
          <a:ext cx="1143000" cy="1538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936625</xdr:colOff>
      <xdr:row>57</xdr:row>
      <xdr:rowOff>95249</xdr:rowOff>
    </xdr:from>
    <xdr:to>
      <xdr:col>0</xdr:col>
      <xdr:colOff>1905000</xdr:colOff>
      <xdr:row>57</xdr:row>
      <xdr:rowOff>1587499</xdr:rowOff>
    </xdr:to>
    <xdr:pic>
      <xdr:nvPicPr>
        <xdr:cNvPr id="36" name="Image 35" descr="Burberry Black Star Motif Gathered Silk Viscose Dress, Brand Size 6 (US  Size 4) 8047247 - Clothing - Jomashop">
          <a:extLst>
            <a:ext uri="{FF2B5EF4-FFF2-40B4-BE49-F238E27FC236}">
              <a16:creationId xmlns:a16="http://schemas.microsoft.com/office/drawing/2014/main" id="{4F0F5869-0C0F-E64B-62FB-77C977040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18" t="3698" r="20000"/>
        <a:stretch/>
      </xdr:blipFill>
      <xdr:spPr bwMode="auto">
        <a:xfrm>
          <a:off x="936625" y="236865582"/>
          <a:ext cx="968375" cy="1519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936625</xdr:colOff>
      <xdr:row>59</xdr:row>
      <xdr:rowOff>100541</xdr:rowOff>
    </xdr:from>
    <xdr:to>
      <xdr:col>0</xdr:col>
      <xdr:colOff>1714501</xdr:colOff>
      <xdr:row>59</xdr:row>
      <xdr:rowOff>1449916</xdr:rowOff>
    </xdr:to>
    <xdr:pic>
      <xdr:nvPicPr>
        <xdr:cNvPr id="47" name="Image 46" descr="Burberry Gathered-Detail Off-Shoulder Long Sleeve Midi Dress, Brand Size 12  (US Size 10) 8066273 - Clothing - Jomashop">
          <a:extLst>
            <a:ext uri="{FF2B5EF4-FFF2-40B4-BE49-F238E27FC236}">
              <a16:creationId xmlns:a16="http://schemas.microsoft.com/office/drawing/2014/main" id="{A203C002-41FD-DF3D-9115-A373AFE0ED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52" r="31851" b="37130"/>
        <a:stretch/>
      </xdr:blipFill>
      <xdr:spPr bwMode="auto">
        <a:xfrm>
          <a:off x="936625" y="244427374"/>
          <a:ext cx="777876" cy="134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883710</xdr:colOff>
      <xdr:row>60</xdr:row>
      <xdr:rowOff>47625</xdr:rowOff>
    </xdr:from>
    <xdr:to>
      <xdr:col>0</xdr:col>
      <xdr:colOff>1756834</xdr:colOff>
      <xdr:row>60</xdr:row>
      <xdr:rowOff>1486958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249BB25C-E6D5-CDC9-95EA-41241D7D1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83710" y="245877292"/>
          <a:ext cx="873124" cy="1455206"/>
        </a:xfrm>
        <a:prstGeom prst="rect">
          <a:avLst/>
        </a:prstGeom>
      </xdr:spPr>
    </xdr:pic>
    <xdr:clientData/>
  </xdr:twoCellAnchor>
  <xdr:twoCellAnchor editAs="oneCell">
    <xdr:from>
      <xdr:col>0</xdr:col>
      <xdr:colOff>963085</xdr:colOff>
      <xdr:row>61</xdr:row>
      <xdr:rowOff>47625</xdr:rowOff>
    </xdr:from>
    <xdr:to>
      <xdr:col>0</xdr:col>
      <xdr:colOff>1629835</xdr:colOff>
      <xdr:row>61</xdr:row>
      <xdr:rowOff>1539875</xdr:rowOff>
    </xdr:to>
    <xdr:pic>
      <xdr:nvPicPr>
        <xdr:cNvPr id="49" name="Image 48" descr="Burberry Black Edith Long-Sleeved Dress, Brand Size 4 (US Size 2) 8039481  5045625129090 - Clothing - Jomashop">
          <a:extLst>
            <a:ext uri="{FF2B5EF4-FFF2-40B4-BE49-F238E27FC236}">
              <a16:creationId xmlns:a16="http://schemas.microsoft.com/office/drawing/2014/main" id="{4631E5D7-A5B8-F323-1CB3-A02EDE4AEC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r="35555" b="30473"/>
        <a:stretch/>
      </xdr:blipFill>
      <xdr:spPr bwMode="auto">
        <a:xfrm>
          <a:off x="963085" y="247422458"/>
          <a:ext cx="666750" cy="149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883708</xdr:colOff>
      <xdr:row>62</xdr:row>
      <xdr:rowOff>37042</xdr:rowOff>
    </xdr:from>
    <xdr:to>
      <xdr:col>0</xdr:col>
      <xdr:colOff>1836208</xdr:colOff>
      <xdr:row>62</xdr:row>
      <xdr:rowOff>1529292</xdr:rowOff>
    </xdr:to>
    <xdr:pic>
      <xdr:nvPicPr>
        <xdr:cNvPr id="50" name="Image 49" descr="Burberry Long Sleeved Checked Wool Shirt Dress, Brand Size 2 (US Size 0)  8076743 - Clothing - Jomashop">
          <a:extLst>
            <a:ext uri="{FF2B5EF4-FFF2-40B4-BE49-F238E27FC236}">
              <a16:creationId xmlns:a16="http://schemas.microsoft.com/office/drawing/2014/main" id="{CF3DF668-BCA5-70E4-0B54-2CEDE94CCF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26" r="29630" b="29734"/>
        <a:stretch/>
      </xdr:blipFill>
      <xdr:spPr bwMode="auto">
        <a:xfrm>
          <a:off x="883708" y="248978209"/>
          <a:ext cx="952500" cy="150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1047750</xdr:colOff>
      <xdr:row>63</xdr:row>
      <xdr:rowOff>132292</xdr:rowOff>
    </xdr:from>
    <xdr:to>
      <xdr:col>0</xdr:col>
      <xdr:colOff>1661285</xdr:colOff>
      <xdr:row>63</xdr:row>
      <xdr:rowOff>1677459</xdr:rowOff>
    </xdr:to>
    <xdr:pic>
      <xdr:nvPicPr>
        <xdr:cNvPr id="53" name="Image 52" descr="Burberry Tailored Trousers - Nude &amp; Neutrals - Women | 8082792">
          <a:extLst>
            <a:ext uri="{FF2B5EF4-FFF2-40B4-BE49-F238E27FC236}">
              <a16:creationId xmlns:a16="http://schemas.microsoft.com/office/drawing/2014/main" id="{92E409CE-A1EA-90B3-B934-DA12D21F0E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32" t="4499" r="25258" b="4242"/>
        <a:stretch/>
      </xdr:blipFill>
      <xdr:spPr bwMode="auto">
        <a:xfrm>
          <a:off x="1047750" y="262429625"/>
          <a:ext cx="613535" cy="155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772583</xdr:colOff>
      <xdr:row>64</xdr:row>
      <xdr:rowOff>58210</xdr:rowOff>
    </xdr:from>
    <xdr:to>
      <xdr:col>0</xdr:col>
      <xdr:colOff>1911181</xdr:colOff>
      <xdr:row>64</xdr:row>
      <xdr:rowOff>1582210</xdr:rowOff>
    </xdr:to>
    <xdr:pic>
      <xdr:nvPicPr>
        <xdr:cNvPr id="65" name="Image 64" descr="Burberry logo-patch Cotton wide-leg Jeans | Blue | FARFETCH IN">
          <a:extLst>
            <a:ext uri="{FF2B5EF4-FFF2-40B4-BE49-F238E27FC236}">
              <a16:creationId xmlns:a16="http://schemas.microsoft.com/office/drawing/2014/main" id="{983A0831-040F-40CE-D0CB-D99E3A878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583" y="283670377"/>
          <a:ext cx="1138598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920751</xdr:colOff>
      <xdr:row>58</xdr:row>
      <xdr:rowOff>127000</xdr:rowOff>
    </xdr:from>
    <xdr:to>
      <xdr:col>1</xdr:col>
      <xdr:colOff>3175</xdr:colOff>
      <xdr:row>58</xdr:row>
      <xdr:rowOff>1508125</xdr:rowOff>
    </xdr:to>
    <xdr:pic>
      <xdr:nvPicPr>
        <xdr:cNvPr id="71" name="Image 70" descr="Burberry Belted Wool Trench Coat | Green | FARFETCH LB">
          <a:extLst>
            <a:ext uri="{FF2B5EF4-FFF2-40B4-BE49-F238E27FC236}">
              <a16:creationId xmlns:a16="http://schemas.microsoft.com/office/drawing/2014/main" id="{5D7A2E83-A81E-4D64-B6F2-761A8A129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1" y="239416167"/>
          <a:ext cx="1254124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693208</xdr:colOff>
      <xdr:row>65</xdr:row>
      <xdr:rowOff>79375</xdr:rowOff>
    </xdr:from>
    <xdr:to>
      <xdr:col>0</xdr:col>
      <xdr:colOff>2058458</xdr:colOff>
      <xdr:row>65</xdr:row>
      <xdr:rowOff>1571625</xdr:rowOff>
    </xdr:to>
    <xdr:pic>
      <xdr:nvPicPr>
        <xdr:cNvPr id="76" name="Image 75" descr="Men's Black Single Breasted Tailored Jacket – On Sale Now with Up to 89%  Off | Discover Exclusive Deals &amp; Savings at BeyondStyle – Authentic Burberry  men|male with Limited-Time Discounts, Free Shipping,">
          <a:extLst>
            <a:ext uri="{FF2B5EF4-FFF2-40B4-BE49-F238E27FC236}">
              <a16:creationId xmlns:a16="http://schemas.microsoft.com/office/drawing/2014/main" id="{9745CBC2-EE87-44FC-B9A4-215EDEBF4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87" t="10355" r="10980" b="5325"/>
        <a:stretch/>
      </xdr:blipFill>
      <xdr:spPr bwMode="auto">
        <a:xfrm>
          <a:off x="693208" y="290189708"/>
          <a:ext cx="1365250" cy="150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973668</xdr:colOff>
      <xdr:row>68</xdr:row>
      <xdr:rowOff>232834</xdr:rowOff>
    </xdr:from>
    <xdr:to>
      <xdr:col>0</xdr:col>
      <xdr:colOff>1703918</xdr:colOff>
      <xdr:row>68</xdr:row>
      <xdr:rowOff>1693334</xdr:rowOff>
    </xdr:to>
    <xdr:pic>
      <xdr:nvPicPr>
        <xdr:cNvPr id="92" name="Image 91" descr="Burberry Dark Canvas Blue Leather-trim Denim Dungarees | ModeSens">
          <a:extLst>
            <a:ext uri="{FF2B5EF4-FFF2-40B4-BE49-F238E27FC236}">
              <a16:creationId xmlns:a16="http://schemas.microsoft.com/office/drawing/2014/main" id="{410C434D-763B-BBFE-94E9-FEF84652F2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71" t="2958" r="31852" b="8284"/>
        <a:stretch/>
      </xdr:blipFill>
      <xdr:spPr bwMode="auto">
        <a:xfrm>
          <a:off x="973668" y="310853667"/>
          <a:ext cx="730250" cy="146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873125</xdr:colOff>
      <xdr:row>67</xdr:row>
      <xdr:rowOff>142875</xdr:rowOff>
    </xdr:from>
    <xdr:to>
      <xdr:col>0</xdr:col>
      <xdr:colOff>1730375</xdr:colOff>
      <xdr:row>67</xdr:row>
      <xdr:rowOff>1688042</xdr:rowOff>
    </xdr:to>
    <xdr:pic>
      <xdr:nvPicPr>
        <xdr:cNvPr id="93" name="Image 92" descr="Burberry Adjustable Strap Trousers - Green - Women | 8077752">
          <a:extLst>
            <a:ext uri="{FF2B5EF4-FFF2-40B4-BE49-F238E27FC236}">
              <a16:creationId xmlns:a16="http://schemas.microsoft.com/office/drawing/2014/main" id="{9C29D3C4-92A3-560E-5FFD-5CB2F07508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6" t="4499" r="23539" b="4242"/>
        <a:stretch/>
      </xdr:blipFill>
      <xdr:spPr bwMode="auto">
        <a:xfrm>
          <a:off x="873125" y="308943375"/>
          <a:ext cx="857250" cy="155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968375</xdr:colOff>
      <xdr:row>69</xdr:row>
      <xdr:rowOff>227542</xdr:rowOff>
    </xdr:from>
    <xdr:to>
      <xdr:col>0</xdr:col>
      <xdr:colOff>1778000</xdr:colOff>
      <xdr:row>69</xdr:row>
      <xdr:rowOff>1635585</xdr:rowOff>
    </xdr:to>
    <xdr:pic>
      <xdr:nvPicPr>
        <xdr:cNvPr id="82" name="Image 81" descr="Burberry Logo Embroidered Wool Trousers, Size Large 8077693 - Clothing -  Jomashop">
          <a:extLst>
            <a:ext uri="{FF2B5EF4-FFF2-40B4-BE49-F238E27FC236}">
              <a16:creationId xmlns:a16="http://schemas.microsoft.com/office/drawing/2014/main" id="{37623C13-E417-F8DA-051C-D9C9DD29FE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02" r="28227"/>
        <a:stretch/>
      </xdr:blipFill>
      <xdr:spPr bwMode="auto">
        <a:xfrm>
          <a:off x="968375" y="332332542"/>
          <a:ext cx="809625" cy="1408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846668</xdr:colOff>
      <xdr:row>70</xdr:row>
      <xdr:rowOff>114977</xdr:rowOff>
    </xdr:from>
    <xdr:to>
      <xdr:col>0</xdr:col>
      <xdr:colOff>2028112</xdr:colOff>
      <xdr:row>70</xdr:row>
      <xdr:rowOff>1363810</xdr:rowOff>
    </xdr:to>
    <xdr:pic>
      <xdr:nvPicPr>
        <xdr:cNvPr id="148" name="Image 147" descr="Cotton T-shirt">
          <a:extLst>
            <a:ext uri="{FF2B5EF4-FFF2-40B4-BE49-F238E27FC236}">
              <a16:creationId xmlns:a16="http://schemas.microsoft.com/office/drawing/2014/main" id="{1C8C401A-49C0-448C-B1E8-753B9B30B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8" y="390237810"/>
          <a:ext cx="1181444" cy="1260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830792</xdr:colOff>
      <xdr:row>66</xdr:row>
      <xdr:rowOff>201083</xdr:rowOff>
    </xdr:from>
    <xdr:ext cx="1080683" cy="1444625"/>
    <xdr:pic>
      <xdr:nvPicPr>
        <xdr:cNvPr id="154" name="Image 153" descr="Burberry Pleated Tailored Jacket | Blue | FARFETCH">
          <a:extLst>
            <a:ext uri="{FF2B5EF4-FFF2-40B4-BE49-F238E27FC236}">
              <a16:creationId xmlns:a16="http://schemas.microsoft.com/office/drawing/2014/main" id="{CBE9AF66-BF75-4C73-8C56-B07B722E7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792" y="307181250"/>
          <a:ext cx="1080683" cy="144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72</xdr:col>
      <xdr:colOff>0</xdr:colOff>
      <xdr:row>29</xdr:row>
      <xdr:rowOff>0</xdr:rowOff>
    </xdr:from>
    <xdr:ext cx="2513734" cy="3821834"/>
    <xdr:sp macro="" textlink="">
      <xdr:nvSpPr>
        <xdr:cNvPr id="456" name="AutoShape 27" descr="Burberry Camisa De Seda Con Estampado B | Verde | FARFETCH MX">
          <a:extLst>
            <a:ext uri="{FF2B5EF4-FFF2-40B4-BE49-F238E27FC236}">
              <a16:creationId xmlns:a16="http://schemas.microsoft.com/office/drawing/2014/main" id="{4CCE3527-2C5C-404D-8804-E98B1C4E1B74}"/>
            </a:ext>
          </a:extLst>
        </xdr:cNvPr>
        <xdr:cNvSpPr>
          <a:spLocks noChangeAspect="1" noChangeArrowheads="1"/>
        </xdr:cNvSpPr>
      </xdr:nvSpPr>
      <xdr:spPr bwMode="auto">
        <a:xfrm>
          <a:off x="0" y="70379167"/>
          <a:ext cx="2513734" cy="3821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72</xdr:col>
      <xdr:colOff>0</xdr:colOff>
      <xdr:row>29</xdr:row>
      <xdr:rowOff>0</xdr:rowOff>
    </xdr:from>
    <xdr:ext cx="2513734" cy="3821834"/>
    <xdr:sp macro="" textlink="">
      <xdr:nvSpPr>
        <xdr:cNvPr id="459" name="AutoShape 27" descr="Burberry Camisa De Seda Con Estampado B | Verde | FARFETCH MX">
          <a:extLst>
            <a:ext uri="{FF2B5EF4-FFF2-40B4-BE49-F238E27FC236}">
              <a16:creationId xmlns:a16="http://schemas.microsoft.com/office/drawing/2014/main" id="{68FB9925-6236-204A-BA22-EB6268F482BA}"/>
            </a:ext>
          </a:extLst>
        </xdr:cNvPr>
        <xdr:cNvSpPr>
          <a:spLocks noChangeAspect="1" noChangeArrowheads="1"/>
        </xdr:cNvSpPr>
      </xdr:nvSpPr>
      <xdr:spPr bwMode="auto">
        <a:xfrm>
          <a:off x="0" y="72178333"/>
          <a:ext cx="2513734" cy="3821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685799</xdr:colOff>
      <xdr:row>71</xdr:row>
      <xdr:rowOff>19050</xdr:rowOff>
    </xdr:from>
    <xdr:to>
      <xdr:col>0</xdr:col>
      <xdr:colOff>1828800</xdr:colOff>
      <xdr:row>71</xdr:row>
      <xdr:rowOff>1873250</xdr:rowOff>
    </xdr:to>
    <xdr:pic>
      <xdr:nvPicPr>
        <xdr:cNvPr id="448" name="Image 447" descr="Burberry High-Rise Straight-Leg Denim Jeans, Size 25&quot;">
          <a:extLst>
            <a:ext uri="{FF2B5EF4-FFF2-40B4-BE49-F238E27FC236}">
              <a16:creationId xmlns:a16="http://schemas.microsoft.com/office/drawing/2014/main" id="{78829C76-CDAC-EAF7-4059-84893FA9E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80" r="26497" b="9714"/>
        <a:stretch/>
      </xdr:blipFill>
      <xdr:spPr bwMode="auto">
        <a:xfrm>
          <a:off x="685799" y="446932050"/>
          <a:ext cx="1143001" cy="1872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628650</xdr:colOff>
      <xdr:row>72</xdr:row>
      <xdr:rowOff>19050</xdr:rowOff>
    </xdr:from>
    <xdr:to>
      <xdr:col>0</xdr:col>
      <xdr:colOff>1752600</xdr:colOff>
      <xdr:row>72</xdr:row>
      <xdr:rowOff>1835855</xdr:rowOff>
    </xdr:to>
    <xdr:pic>
      <xdr:nvPicPr>
        <xdr:cNvPr id="449" name="Image 448">
          <a:extLst>
            <a:ext uri="{FF2B5EF4-FFF2-40B4-BE49-F238E27FC236}">
              <a16:creationId xmlns:a16="http://schemas.microsoft.com/office/drawing/2014/main" id="{7E8B5F89-49E6-F98E-AB8A-F9FA32760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28650" y="449084700"/>
          <a:ext cx="1123950" cy="1864033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800100</xdr:colOff>
      <xdr:row>73</xdr:row>
      <xdr:rowOff>114300</xdr:rowOff>
    </xdr:from>
    <xdr:to>
      <xdr:col>0</xdr:col>
      <xdr:colOff>1676400</xdr:colOff>
      <xdr:row>73</xdr:row>
      <xdr:rowOff>1943100</xdr:rowOff>
    </xdr:to>
    <xdr:pic>
      <xdr:nvPicPr>
        <xdr:cNvPr id="450" name="Image 449" descr="BURBERRY JEANS: Jeans woman Burberry, Blue - Img 1">
          <a:extLst>
            <a:ext uri="{FF2B5EF4-FFF2-40B4-BE49-F238E27FC236}">
              <a16:creationId xmlns:a16="http://schemas.microsoft.com/office/drawing/2014/main" id="{B468742C-F7D8-ABE6-39B3-6D8EDF612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97" r="24013" b="8572"/>
        <a:stretch/>
      </xdr:blipFill>
      <xdr:spPr bwMode="auto">
        <a:xfrm>
          <a:off x="800100" y="451027800"/>
          <a:ext cx="8763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533400</xdr:colOff>
      <xdr:row>74</xdr:row>
      <xdr:rowOff>38100</xdr:rowOff>
    </xdr:from>
    <xdr:to>
      <xdr:col>0</xdr:col>
      <xdr:colOff>1981200</xdr:colOff>
      <xdr:row>74</xdr:row>
      <xdr:rowOff>1978451</xdr:rowOff>
    </xdr:to>
    <xdr:pic>
      <xdr:nvPicPr>
        <xdr:cNvPr id="451" name="Image 450" descr="Burberry Bradford Reversible Trench Coat | Brown | FARFETCH AZ">
          <a:extLst>
            <a:ext uri="{FF2B5EF4-FFF2-40B4-BE49-F238E27FC236}">
              <a16:creationId xmlns:a16="http://schemas.microsoft.com/office/drawing/2014/main" id="{4C3602C8-8576-06A2-220D-31076B0F8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52951850"/>
          <a:ext cx="1447800" cy="1940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647700</xdr:colOff>
      <xdr:row>75</xdr:row>
      <xdr:rowOff>38100</xdr:rowOff>
    </xdr:from>
    <xdr:to>
      <xdr:col>0</xdr:col>
      <xdr:colOff>1962150</xdr:colOff>
      <xdr:row>75</xdr:row>
      <xdr:rowOff>1792959</xdr:rowOff>
    </xdr:to>
    <xdr:pic>
      <xdr:nvPicPr>
        <xdr:cNvPr id="452" name="Image 451" descr="Burberry high-waisted slim-fit Jeans | Blue | FARFETCH">
          <a:extLst>
            <a:ext uri="{FF2B5EF4-FFF2-40B4-BE49-F238E27FC236}">
              <a16:creationId xmlns:a16="http://schemas.microsoft.com/office/drawing/2014/main" id="{56EADAE3-B4B9-6251-59C6-9B586C660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55142600"/>
          <a:ext cx="1314450" cy="1754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819150</xdr:colOff>
      <xdr:row>76</xdr:row>
      <xdr:rowOff>57149</xdr:rowOff>
    </xdr:from>
    <xdr:to>
      <xdr:col>0</xdr:col>
      <xdr:colOff>1733550</xdr:colOff>
      <xdr:row>76</xdr:row>
      <xdr:rowOff>1884484</xdr:rowOff>
    </xdr:to>
    <xdr:pic>
      <xdr:nvPicPr>
        <xdr:cNvPr id="453" name="Image 452" descr="Burberry Straight cut jeans - Blue - Women|8066945 | thebs.com">
          <a:extLst>
            <a:ext uri="{FF2B5EF4-FFF2-40B4-BE49-F238E27FC236}">
              <a16:creationId xmlns:a16="http://schemas.microsoft.com/office/drawing/2014/main" id="{81A791C8-89A0-DBD8-D6E5-D603A032D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50" t="5405" r="24742" b="5019"/>
        <a:stretch/>
      </xdr:blipFill>
      <xdr:spPr bwMode="auto">
        <a:xfrm>
          <a:off x="819150" y="457066649"/>
          <a:ext cx="914400" cy="182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685800</xdr:colOff>
      <xdr:row>77</xdr:row>
      <xdr:rowOff>38099</xdr:rowOff>
    </xdr:from>
    <xdr:to>
      <xdr:col>0</xdr:col>
      <xdr:colOff>1828800</xdr:colOff>
      <xdr:row>77</xdr:row>
      <xdr:rowOff>1806515</xdr:rowOff>
    </xdr:to>
    <xdr:pic>
      <xdr:nvPicPr>
        <xdr:cNvPr id="454" name="Image 453" descr="Burberry Harloe Straight Hem Mid Rise Jeans, Waist Size 34R 8071551 -  Clothing - Jomashop">
          <a:extLst>
            <a:ext uri="{FF2B5EF4-FFF2-40B4-BE49-F238E27FC236}">
              <a16:creationId xmlns:a16="http://schemas.microsoft.com/office/drawing/2014/main" id="{324A0074-AF05-02D2-0889-DA2191B0C6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79" t="1098" r="20879" b="8792"/>
        <a:stretch/>
      </xdr:blipFill>
      <xdr:spPr bwMode="auto">
        <a:xfrm>
          <a:off x="685800" y="458990699"/>
          <a:ext cx="1143000" cy="176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762000</xdr:colOff>
      <xdr:row>78</xdr:row>
      <xdr:rowOff>57151</xdr:rowOff>
    </xdr:from>
    <xdr:to>
      <xdr:col>0</xdr:col>
      <xdr:colOff>1733550</xdr:colOff>
      <xdr:row>78</xdr:row>
      <xdr:rowOff>2012951</xdr:rowOff>
    </xdr:to>
    <xdr:pic>
      <xdr:nvPicPr>
        <xdr:cNvPr id="455" name="Image 454" descr="BURBERRY: Jeans woman - Blue | Burberry jeans 8080780 online at GIGLIO.COM">
          <a:extLst>
            <a:ext uri="{FF2B5EF4-FFF2-40B4-BE49-F238E27FC236}">
              <a16:creationId xmlns:a16="http://schemas.microsoft.com/office/drawing/2014/main" id="{24EDA682-26D3-44EB-842B-C32D2FBF5A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81" t="7722" r="24742" b="12741"/>
        <a:stretch/>
      </xdr:blipFill>
      <xdr:spPr bwMode="auto">
        <a:xfrm>
          <a:off x="762000" y="460857601"/>
          <a:ext cx="971550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666750</xdr:colOff>
      <xdr:row>79</xdr:row>
      <xdr:rowOff>38101</xdr:rowOff>
    </xdr:from>
    <xdr:to>
      <xdr:col>0</xdr:col>
      <xdr:colOff>1866900</xdr:colOff>
      <xdr:row>79</xdr:row>
      <xdr:rowOff>1640363</xdr:rowOff>
    </xdr:to>
    <xdr:pic>
      <xdr:nvPicPr>
        <xdr:cNvPr id="77" name="Image 76" descr="Burberry mid-rise slim-fit Jeans | Grey | FARFETCH CH">
          <a:extLst>
            <a:ext uri="{FF2B5EF4-FFF2-40B4-BE49-F238E27FC236}">
              <a16:creationId xmlns:a16="http://schemas.microsoft.com/office/drawing/2014/main" id="{B5FF78D1-9220-BC98-3DB7-02172D24C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64800951"/>
          <a:ext cx="1200150" cy="1602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400051</xdr:colOff>
      <xdr:row>80</xdr:row>
      <xdr:rowOff>114301</xdr:rowOff>
    </xdr:from>
    <xdr:to>
      <xdr:col>1</xdr:col>
      <xdr:colOff>1</xdr:colOff>
      <xdr:row>80</xdr:row>
      <xdr:rowOff>1790701</xdr:rowOff>
    </xdr:to>
    <xdr:pic>
      <xdr:nvPicPr>
        <xdr:cNvPr id="133" name="Image 132" descr="Burberry Ladies Vintage Check Sleeves Cotton T-shirt, Size X-Large 8014895  - Clothing - Jomashop">
          <a:extLst>
            <a:ext uri="{FF2B5EF4-FFF2-40B4-BE49-F238E27FC236}">
              <a16:creationId xmlns:a16="http://schemas.microsoft.com/office/drawing/2014/main" id="{A99D6898-8369-C60A-1AF2-0556C8DE5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467868001"/>
          <a:ext cx="167640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81</xdr:row>
      <xdr:rowOff>19049</xdr:rowOff>
    </xdr:from>
    <xdr:to>
      <xdr:col>1</xdr:col>
      <xdr:colOff>0</xdr:colOff>
      <xdr:row>81</xdr:row>
      <xdr:rowOff>1930976</xdr:rowOff>
    </xdr:to>
    <xdr:pic>
      <xdr:nvPicPr>
        <xdr:cNvPr id="134" name="Image 133" descr="Burberry Serra T-shirt - White - Women|8014896 | thebs.com">
          <a:extLst>
            <a:ext uri="{FF2B5EF4-FFF2-40B4-BE49-F238E27FC236}">
              <a16:creationId xmlns:a16="http://schemas.microsoft.com/office/drawing/2014/main" id="{8FDDA1E6-E9C3-5B1C-0A52-16B96F585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28" b="8559"/>
        <a:stretch/>
      </xdr:blipFill>
      <xdr:spPr bwMode="auto">
        <a:xfrm>
          <a:off x="361950" y="469620599"/>
          <a:ext cx="1752600" cy="1911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590549</xdr:colOff>
      <xdr:row>82</xdr:row>
      <xdr:rowOff>38101</xdr:rowOff>
    </xdr:from>
    <xdr:to>
      <xdr:col>0</xdr:col>
      <xdr:colOff>1752600</xdr:colOff>
      <xdr:row>82</xdr:row>
      <xdr:rowOff>1917701</xdr:rowOff>
    </xdr:to>
    <xdr:pic>
      <xdr:nvPicPr>
        <xdr:cNvPr id="136" name="Image 135" descr="Mustard stretch wool blend dress – G&amp;B">
          <a:extLst>
            <a:ext uri="{FF2B5EF4-FFF2-40B4-BE49-F238E27FC236}">
              <a16:creationId xmlns:a16="http://schemas.microsoft.com/office/drawing/2014/main" id="{BF5E1289-3AFA-6665-5950-42EB5E15E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15" t="9454" r="12568" b="10546"/>
        <a:stretch/>
      </xdr:blipFill>
      <xdr:spPr bwMode="auto">
        <a:xfrm>
          <a:off x="590549" y="471620851"/>
          <a:ext cx="1162051" cy="1879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400051</xdr:colOff>
      <xdr:row>83</xdr:row>
      <xdr:rowOff>0</xdr:rowOff>
    </xdr:from>
    <xdr:to>
      <xdr:col>0</xdr:col>
      <xdr:colOff>1943100</xdr:colOff>
      <xdr:row>83</xdr:row>
      <xdr:rowOff>1838959</xdr:rowOff>
    </xdr:to>
    <xdr:pic>
      <xdr:nvPicPr>
        <xdr:cNvPr id="142" name="Image 141" descr="MUSINSA | BURBERRY Check Shirt - Orange / 8071523">
          <a:extLst>
            <a:ext uri="{FF2B5EF4-FFF2-40B4-BE49-F238E27FC236}">
              <a16:creationId xmlns:a16="http://schemas.microsoft.com/office/drawing/2014/main" id="{61F41A47-6554-49F8-16CE-8E95B6700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473602050"/>
          <a:ext cx="1543049" cy="1851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84</xdr:row>
      <xdr:rowOff>76200</xdr:rowOff>
    </xdr:from>
    <xdr:to>
      <xdr:col>1</xdr:col>
      <xdr:colOff>0</xdr:colOff>
      <xdr:row>84</xdr:row>
      <xdr:rowOff>1701800</xdr:rowOff>
    </xdr:to>
    <xdr:pic>
      <xdr:nvPicPr>
        <xdr:cNvPr id="150" name="Image 149" descr="Burberry Women's EKD Hooded Padded Jacket Black 8072664 A1189 63900990 –  trenbe">
          <a:extLst>
            <a:ext uri="{FF2B5EF4-FFF2-40B4-BE49-F238E27FC236}">
              <a16:creationId xmlns:a16="http://schemas.microsoft.com/office/drawing/2014/main" id="{AD27ED97-0804-9CE5-9C7B-E47A47B81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75621350"/>
          <a:ext cx="163830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304801</xdr:colOff>
      <xdr:row>85</xdr:row>
      <xdr:rowOff>19051</xdr:rowOff>
    </xdr:from>
    <xdr:to>
      <xdr:col>0</xdr:col>
      <xdr:colOff>2000251</xdr:colOff>
      <xdr:row>85</xdr:row>
      <xdr:rowOff>1714501</xdr:rowOff>
    </xdr:to>
    <xdr:pic>
      <xdr:nvPicPr>
        <xdr:cNvPr id="153" name="Image 152" descr="Burberry Check-Pattern Hooded Jacket, Size Small 8079011 - Clothing -  Jomashop">
          <a:extLst>
            <a:ext uri="{FF2B5EF4-FFF2-40B4-BE49-F238E27FC236}">
              <a16:creationId xmlns:a16="http://schemas.microsoft.com/office/drawing/2014/main" id="{56DDD378-4319-85ED-DFF7-465461BAE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477412051"/>
          <a:ext cx="16954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85</xdr:row>
      <xdr:rowOff>1828801</xdr:rowOff>
    </xdr:from>
    <xdr:to>
      <xdr:col>0</xdr:col>
      <xdr:colOff>2000251</xdr:colOff>
      <xdr:row>86</xdr:row>
      <xdr:rowOff>1790701</xdr:rowOff>
    </xdr:to>
    <xdr:pic>
      <xdr:nvPicPr>
        <xdr:cNvPr id="174" name="Image 173" descr="Burberry Quilted Hooded Jacket, Size Large 8074274 5045704070626 - Clothing  - Jomashop">
          <a:extLst>
            <a:ext uri="{FF2B5EF4-FFF2-40B4-BE49-F238E27FC236}">
              <a16:creationId xmlns:a16="http://schemas.microsoft.com/office/drawing/2014/main" id="{F2D81EF4-03A3-EBA0-1CA9-9A69D4B76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479221801"/>
          <a:ext cx="18097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495299</xdr:colOff>
      <xdr:row>87</xdr:row>
      <xdr:rowOff>57150</xdr:rowOff>
    </xdr:from>
    <xdr:to>
      <xdr:col>0</xdr:col>
      <xdr:colOff>1885950</xdr:colOff>
      <xdr:row>87</xdr:row>
      <xdr:rowOff>1733550</xdr:rowOff>
    </xdr:to>
    <xdr:pic>
      <xdr:nvPicPr>
        <xdr:cNvPr id="186" name="Image 185" descr="Gabardine Harrington Jacket in Black - Men, Cotton | Burberry® Official">
          <a:extLst>
            <a:ext uri="{FF2B5EF4-FFF2-40B4-BE49-F238E27FC236}">
              <a16:creationId xmlns:a16="http://schemas.microsoft.com/office/drawing/2014/main" id="{BA3FFEAA-F230-2455-9599-7EDAB9E970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00" t="15178" r="19111" b="6250"/>
        <a:stretch/>
      </xdr:blipFill>
      <xdr:spPr bwMode="auto">
        <a:xfrm>
          <a:off x="495299" y="481145850"/>
          <a:ext cx="1390651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628650</xdr:colOff>
      <xdr:row>88</xdr:row>
      <xdr:rowOff>120650</xdr:rowOff>
    </xdr:from>
    <xdr:to>
      <xdr:col>0</xdr:col>
      <xdr:colOff>1905000</xdr:colOff>
      <xdr:row>88</xdr:row>
      <xdr:rowOff>1824643</xdr:rowOff>
    </xdr:to>
    <xdr:pic>
      <xdr:nvPicPr>
        <xdr:cNvPr id="232" name="Image 231" descr="모노그램 모티프 트랙 팬츠 8064750 CAMEL | 버버리 | 페칭 FETCHING">
          <a:extLst>
            <a:ext uri="{FF2B5EF4-FFF2-40B4-BE49-F238E27FC236}">
              <a16:creationId xmlns:a16="http://schemas.microsoft.com/office/drawing/2014/main" id="{4471A76E-6508-ED10-10C0-0860A1C53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9132250"/>
          <a:ext cx="1276350" cy="1703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571499</xdr:colOff>
      <xdr:row>89</xdr:row>
      <xdr:rowOff>38101</xdr:rowOff>
    </xdr:from>
    <xdr:to>
      <xdr:col>0</xdr:col>
      <xdr:colOff>1974430</xdr:colOff>
      <xdr:row>89</xdr:row>
      <xdr:rowOff>1809750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7834C0A0-A003-FB54-0654-50C357A08B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t="3953" r="16532" b="44137"/>
        <a:stretch/>
      </xdr:blipFill>
      <xdr:spPr bwMode="auto">
        <a:xfrm>
          <a:off x="571499" y="485013001"/>
          <a:ext cx="1402931" cy="177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571500</xdr:colOff>
      <xdr:row>90</xdr:row>
      <xdr:rowOff>19051</xdr:rowOff>
    </xdr:from>
    <xdr:to>
      <xdr:col>0</xdr:col>
      <xdr:colOff>1752600</xdr:colOff>
      <xdr:row>91</xdr:row>
      <xdr:rowOff>0</xdr:rowOff>
    </xdr:to>
    <xdr:pic>
      <xdr:nvPicPr>
        <xdr:cNvPr id="240" name="Image 239" descr="Burberry Knight Hardware Taffeta Trench Coat | Neutrals | FARFETCH UK">
          <a:extLst>
            <a:ext uri="{FF2B5EF4-FFF2-40B4-BE49-F238E27FC236}">
              <a16:creationId xmlns:a16="http://schemas.microsoft.com/office/drawing/2014/main" id="{E32D78D5-3900-EB64-5C83-36240F8BF4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26" r="18557" b="25869"/>
        <a:stretch/>
      </xdr:blipFill>
      <xdr:spPr bwMode="auto">
        <a:xfrm>
          <a:off x="571500" y="486841801"/>
          <a:ext cx="11811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476249</xdr:colOff>
      <xdr:row>91</xdr:row>
      <xdr:rowOff>190501</xdr:rowOff>
    </xdr:from>
    <xdr:to>
      <xdr:col>0</xdr:col>
      <xdr:colOff>1885950</xdr:colOff>
      <xdr:row>91</xdr:row>
      <xdr:rowOff>1905001</xdr:rowOff>
    </xdr:to>
    <xdr:pic>
      <xdr:nvPicPr>
        <xdr:cNvPr id="241" name="Image 240" descr="Burberry ble T-shirt | Crop top Burberry - SchaferandweinerShops Netherlands">
          <a:extLst>
            <a:ext uri="{FF2B5EF4-FFF2-40B4-BE49-F238E27FC236}">
              <a16:creationId xmlns:a16="http://schemas.microsoft.com/office/drawing/2014/main" id="{722B15C4-0661-0C16-F777-8F8DD2A8FC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36" t="19636" r="9289" b="14909"/>
        <a:stretch/>
      </xdr:blipFill>
      <xdr:spPr bwMode="auto">
        <a:xfrm>
          <a:off x="476249" y="488861101"/>
          <a:ext cx="1409701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92</xdr:row>
      <xdr:rowOff>114299</xdr:rowOff>
    </xdr:from>
    <xdr:to>
      <xdr:col>0</xdr:col>
      <xdr:colOff>1924050</xdr:colOff>
      <xdr:row>92</xdr:row>
      <xdr:rowOff>1829978</xdr:rowOff>
    </xdr:to>
    <xdr:pic>
      <xdr:nvPicPr>
        <xdr:cNvPr id="242" name="Image 241" descr="Burberry Burberry oak leaf logo-print t-shirt - Black|8066939">
          <a:extLst>
            <a:ext uri="{FF2B5EF4-FFF2-40B4-BE49-F238E27FC236}">
              <a16:creationId xmlns:a16="http://schemas.microsoft.com/office/drawing/2014/main" id="{494A5C38-41FB-29FD-3008-2D5B23F12D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22" b="5792"/>
        <a:stretch/>
      </xdr:blipFill>
      <xdr:spPr bwMode="auto">
        <a:xfrm>
          <a:off x="438150" y="490785149"/>
          <a:ext cx="1485900" cy="171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628650</xdr:colOff>
      <xdr:row>93</xdr:row>
      <xdr:rowOff>19050</xdr:rowOff>
    </xdr:from>
    <xdr:to>
      <xdr:col>0</xdr:col>
      <xdr:colOff>1619250</xdr:colOff>
      <xdr:row>93</xdr:row>
      <xdr:rowOff>1934210</xdr:rowOff>
    </xdr:to>
    <xdr:pic>
      <xdr:nvPicPr>
        <xdr:cNvPr id="243" name="Image 242" descr="Check Twill Trousers in Sand - Men, Nylon | Burberry® Official">
          <a:extLst>
            <a:ext uri="{FF2B5EF4-FFF2-40B4-BE49-F238E27FC236}">
              <a16:creationId xmlns:a16="http://schemas.microsoft.com/office/drawing/2014/main" id="{D5626D12-83EC-4C47-6110-B08D0BFE91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02" t="10924" r="29245" b="15966"/>
        <a:stretch/>
      </xdr:blipFill>
      <xdr:spPr bwMode="auto">
        <a:xfrm>
          <a:off x="628650" y="492537750"/>
          <a:ext cx="990600" cy="1915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94</xdr:row>
      <xdr:rowOff>19050</xdr:rowOff>
    </xdr:from>
    <xdr:to>
      <xdr:col>1</xdr:col>
      <xdr:colOff>0</xdr:colOff>
      <xdr:row>94</xdr:row>
      <xdr:rowOff>1804648</xdr:rowOff>
    </xdr:to>
    <xdr:pic>
      <xdr:nvPicPr>
        <xdr:cNvPr id="244" name="Image 243" descr="Burberry Viscose Blend EKD Sweater">
          <a:extLst>
            <a:ext uri="{FF2B5EF4-FFF2-40B4-BE49-F238E27FC236}">
              <a16:creationId xmlns:a16="http://schemas.microsoft.com/office/drawing/2014/main" id="{4ED5FC51-3382-B486-BE2C-6B4E114E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94576100"/>
          <a:ext cx="1790700" cy="1785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685800</xdr:colOff>
      <xdr:row>95</xdr:row>
      <xdr:rowOff>1</xdr:rowOff>
    </xdr:from>
    <xdr:to>
      <xdr:col>0</xdr:col>
      <xdr:colOff>1771650</xdr:colOff>
      <xdr:row>96</xdr:row>
      <xdr:rowOff>1</xdr:rowOff>
    </xdr:to>
    <xdr:pic>
      <xdr:nvPicPr>
        <xdr:cNvPr id="245" name="Image 244" descr="BURBERRY: jogging pants in cotton with embroidery - Black | Burberry pants  8072095 online at GIGLIO.COM">
          <a:extLst>
            <a:ext uri="{FF2B5EF4-FFF2-40B4-BE49-F238E27FC236}">
              <a16:creationId xmlns:a16="http://schemas.microsoft.com/office/drawing/2014/main" id="{BC901EE6-753D-5D02-A5FD-F4E469B75C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26" r="20618" b="13513"/>
        <a:stretch/>
      </xdr:blipFill>
      <xdr:spPr bwMode="auto">
        <a:xfrm>
          <a:off x="685800" y="496404901"/>
          <a:ext cx="1085850" cy="184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552450</xdr:colOff>
      <xdr:row>96</xdr:row>
      <xdr:rowOff>38101</xdr:rowOff>
    </xdr:from>
    <xdr:to>
      <xdr:col>0</xdr:col>
      <xdr:colOff>1866900</xdr:colOff>
      <xdr:row>96</xdr:row>
      <xdr:rowOff>1866901</xdr:rowOff>
    </xdr:to>
    <xdr:pic>
      <xdr:nvPicPr>
        <xdr:cNvPr id="246" name="Image 245" descr="BURBERRY: T-shirt damen - Grau | Burberry T-Shirt 8070877 online auf  GIGLIO.COM">
          <a:extLst>
            <a:ext uri="{FF2B5EF4-FFF2-40B4-BE49-F238E27FC236}">
              <a16:creationId xmlns:a16="http://schemas.microsoft.com/office/drawing/2014/main" id="{575B617D-8B3C-0BFC-C4ED-5EC68DA894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64" r="13402" b="25869"/>
        <a:stretch/>
      </xdr:blipFill>
      <xdr:spPr bwMode="auto">
        <a:xfrm>
          <a:off x="552450" y="498290851"/>
          <a:ext cx="131445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571501</xdr:colOff>
      <xdr:row>97</xdr:row>
      <xdr:rowOff>95251</xdr:rowOff>
    </xdr:from>
    <xdr:to>
      <xdr:col>0</xdr:col>
      <xdr:colOff>1847851</xdr:colOff>
      <xdr:row>97</xdr:row>
      <xdr:rowOff>1619251</xdr:rowOff>
    </xdr:to>
    <xdr:pic>
      <xdr:nvPicPr>
        <xdr:cNvPr id="247" name="Image 246" descr="Burberry Margot EKD Print Cotton T-shirt, Size X-Small 8071635 - Clothing -  Jomashop">
          <a:extLst>
            <a:ext uri="{FF2B5EF4-FFF2-40B4-BE49-F238E27FC236}">
              <a16:creationId xmlns:a16="http://schemas.microsoft.com/office/drawing/2014/main" id="{4791EA52-A5B9-3FD4-8D22-AE118897E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3" r="18221" b="28889"/>
        <a:stretch/>
      </xdr:blipFill>
      <xdr:spPr bwMode="auto">
        <a:xfrm>
          <a:off x="571501" y="500310151"/>
          <a:ext cx="127635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476249</xdr:colOff>
      <xdr:row>98</xdr:row>
      <xdr:rowOff>57150</xdr:rowOff>
    </xdr:from>
    <xdr:to>
      <xdr:col>0</xdr:col>
      <xdr:colOff>1847850</xdr:colOff>
      <xdr:row>98</xdr:row>
      <xdr:rowOff>1657350</xdr:rowOff>
    </xdr:to>
    <xdr:pic>
      <xdr:nvPicPr>
        <xdr:cNvPr id="248" name="Image 247" descr="Cape réversible en laine Check (Noir/Calico) | Site officiel Burberry®">
          <a:extLst>
            <a:ext uri="{FF2B5EF4-FFF2-40B4-BE49-F238E27FC236}">
              <a16:creationId xmlns:a16="http://schemas.microsoft.com/office/drawing/2014/main" id="{168BF374-740C-CE3E-A644-DFC9D69FCA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89" t="12500" r="19111" b="12500"/>
        <a:stretch/>
      </xdr:blipFill>
      <xdr:spPr bwMode="auto">
        <a:xfrm>
          <a:off x="476249" y="502119900"/>
          <a:ext cx="1371601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209549</xdr:colOff>
      <xdr:row>99</xdr:row>
      <xdr:rowOff>1</xdr:rowOff>
    </xdr:from>
    <xdr:to>
      <xdr:col>0</xdr:col>
      <xdr:colOff>1828800</xdr:colOff>
      <xdr:row>99</xdr:row>
      <xdr:rowOff>1600201</xdr:rowOff>
    </xdr:to>
    <xdr:pic>
      <xdr:nvPicPr>
        <xdr:cNvPr id="249" name="Image 248" descr="Burberry Lace V Paneled Boxy T-Shirt, Size X-Small 8066320 - Clothing -  Jomashop">
          <a:extLst>
            <a:ext uri="{FF2B5EF4-FFF2-40B4-BE49-F238E27FC236}">
              <a16:creationId xmlns:a16="http://schemas.microsoft.com/office/drawing/2014/main" id="{48575BED-5D2B-DE18-2E5C-FAAD1E9F63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7" r="14667" b="25333"/>
        <a:stretch/>
      </xdr:blipFill>
      <xdr:spPr bwMode="auto">
        <a:xfrm>
          <a:off x="209549" y="505529851"/>
          <a:ext cx="1619251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711201</xdr:colOff>
      <xdr:row>100</xdr:row>
      <xdr:rowOff>266701</xdr:rowOff>
    </xdr:from>
    <xdr:to>
      <xdr:col>0</xdr:col>
      <xdr:colOff>1803400</xdr:colOff>
      <xdr:row>100</xdr:row>
      <xdr:rowOff>1708782</xdr:rowOff>
    </xdr:to>
    <xdr:pic>
      <xdr:nvPicPr>
        <xdr:cNvPr id="250" name="Image 249" descr="Burberry Floral Pattern Drawstring Hoodie, Size Large 8079629 - Clothing -  Jomashop">
          <a:extLst>
            <a:ext uri="{FF2B5EF4-FFF2-40B4-BE49-F238E27FC236}">
              <a16:creationId xmlns:a16="http://schemas.microsoft.com/office/drawing/2014/main" id="{C9381976-9291-22BE-EB5D-22DB34C608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22" r="17333" b="10222"/>
        <a:stretch/>
      </xdr:blipFill>
      <xdr:spPr bwMode="auto">
        <a:xfrm>
          <a:off x="711201" y="193763901"/>
          <a:ext cx="1092199" cy="1442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704850</xdr:colOff>
      <xdr:row>101</xdr:row>
      <xdr:rowOff>279401</xdr:rowOff>
    </xdr:from>
    <xdr:to>
      <xdr:col>1</xdr:col>
      <xdr:colOff>3174</xdr:colOff>
      <xdr:row>101</xdr:row>
      <xdr:rowOff>1701800</xdr:rowOff>
    </xdr:to>
    <xdr:pic>
      <xdr:nvPicPr>
        <xdr:cNvPr id="251" name="Image 250" descr="Burberry 'Bempton' Embroidery Check Elbow Wool Jumper Pale Blue - Outlet  Sale Always Under Retail – Boinclo">
          <a:extLst>
            <a:ext uri="{FF2B5EF4-FFF2-40B4-BE49-F238E27FC236}">
              <a16:creationId xmlns:a16="http://schemas.microsoft.com/office/drawing/2014/main" id="{E2061669-0125-C52F-10BA-5D3A2A2F2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5732401"/>
          <a:ext cx="1422399" cy="1422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628649</xdr:colOff>
      <xdr:row>103</xdr:row>
      <xdr:rowOff>95251</xdr:rowOff>
    </xdr:from>
    <xdr:to>
      <xdr:col>0</xdr:col>
      <xdr:colOff>1695450</xdr:colOff>
      <xdr:row>104</xdr:row>
      <xdr:rowOff>25402</xdr:rowOff>
    </xdr:to>
    <xdr:pic>
      <xdr:nvPicPr>
        <xdr:cNvPr id="252" name="Image 251" descr="Men's Designer Trousers &amp; Shorts| Burberry®️ Official">
          <a:extLst>
            <a:ext uri="{FF2B5EF4-FFF2-40B4-BE49-F238E27FC236}">
              <a16:creationId xmlns:a16="http://schemas.microsoft.com/office/drawing/2014/main" id="{76438EF6-B1DD-630E-70F1-AC9A9C6C83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90" t="9486" r="18593" b="7510"/>
        <a:stretch/>
      </xdr:blipFill>
      <xdr:spPr bwMode="auto">
        <a:xfrm>
          <a:off x="628649" y="513111751"/>
          <a:ext cx="1066801" cy="177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381001</xdr:colOff>
      <xdr:row>104</xdr:row>
      <xdr:rowOff>152401</xdr:rowOff>
    </xdr:from>
    <xdr:to>
      <xdr:col>0</xdr:col>
      <xdr:colOff>1847851</xdr:colOff>
      <xdr:row>104</xdr:row>
      <xdr:rowOff>1619251</xdr:rowOff>
    </xdr:to>
    <xdr:pic>
      <xdr:nvPicPr>
        <xdr:cNvPr id="253" name="Image 252" descr="Burberry Cotton Check Pattern Baseball Cap, Size Small 8069367  5045701338019 - Clothing - Jomashop">
          <a:extLst>
            <a:ext uri="{FF2B5EF4-FFF2-40B4-BE49-F238E27FC236}">
              <a16:creationId xmlns:a16="http://schemas.microsoft.com/office/drawing/2014/main" id="{3FD2715B-7612-0978-403A-990715B7D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515016751"/>
          <a:ext cx="146685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514350</xdr:colOff>
      <xdr:row>105</xdr:row>
      <xdr:rowOff>171450</xdr:rowOff>
    </xdr:from>
    <xdr:to>
      <xdr:col>0</xdr:col>
      <xdr:colOff>1638300</xdr:colOff>
      <xdr:row>105</xdr:row>
      <xdr:rowOff>1790700</xdr:rowOff>
    </xdr:to>
    <xdr:pic>
      <xdr:nvPicPr>
        <xdr:cNvPr id="254" name="Image 253" descr="Burberry Chemise à Logo Brodé | Noir | FARFETCH MA">
          <a:extLst>
            <a:ext uri="{FF2B5EF4-FFF2-40B4-BE49-F238E27FC236}">
              <a16:creationId xmlns:a16="http://schemas.microsoft.com/office/drawing/2014/main" id="{4821AE28-82CE-C551-2F91-955BE6C43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16883650"/>
          <a:ext cx="11239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628650</xdr:colOff>
      <xdr:row>106</xdr:row>
      <xdr:rowOff>1</xdr:rowOff>
    </xdr:from>
    <xdr:to>
      <xdr:col>0</xdr:col>
      <xdr:colOff>1924050</xdr:colOff>
      <xdr:row>106</xdr:row>
      <xdr:rowOff>1729427</xdr:rowOff>
    </xdr:to>
    <xdr:pic>
      <xdr:nvPicPr>
        <xdr:cNvPr id="255" name="Image 254" descr="Burberry Sporty Crop Top - Black - Women|8072126 | thebs.com">
          <a:extLst>
            <a:ext uri="{FF2B5EF4-FFF2-40B4-BE49-F238E27FC236}">
              <a16:creationId xmlns:a16="http://schemas.microsoft.com/office/drawing/2014/main" id="{3897A805-08D9-8708-5B5E-DD3106BB8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518560051"/>
          <a:ext cx="1295400" cy="1729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723900</xdr:colOff>
      <xdr:row>107</xdr:row>
      <xdr:rowOff>19051</xdr:rowOff>
    </xdr:from>
    <xdr:to>
      <xdr:col>0</xdr:col>
      <xdr:colOff>1619250</xdr:colOff>
      <xdr:row>108</xdr:row>
      <xdr:rowOff>1</xdr:rowOff>
    </xdr:to>
    <xdr:pic>
      <xdr:nvPicPr>
        <xdr:cNvPr id="683" name="Image 682" descr="Burberry Laced Track Pants | italist">
          <a:extLst>
            <a:ext uri="{FF2B5EF4-FFF2-40B4-BE49-F238E27FC236}">
              <a16:creationId xmlns:a16="http://schemas.microsoft.com/office/drawing/2014/main" id="{F41B9255-650B-F0CC-1270-7EB8B03C50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81" t="-772" r="20619" b="772"/>
        <a:stretch/>
      </xdr:blipFill>
      <xdr:spPr bwMode="auto">
        <a:xfrm>
          <a:off x="723900" y="520426951"/>
          <a:ext cx="895350" cy="1839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552450</xdr:colOff>
      <xdr:row>108</xdr:row>
      <xdr:rowOff>247651</xdr:rowOff>
    </xdr:from>
    <xdr:to>
      <xdr:col>0</xdr:col>
      <xdr:colOff>1790700</xdr:colOff>
      <xdr:row>108</xdr:row>
      <xdr:rowOff>1780722</xdr:rowOff>
    </xdr:to>
    <xdr:pic>
      <xdr:nvPicPr>
        <xdr:cNvPr id="684" name="Image 683" descr="Burberry Carrick t-shirt - Black - Women|8044962 | thebs.com">
          <a:extLst>
            <a:ext uri="{FF2B5EF4-FFF2-40B4-BE49-F238E27FC236}">
              <a16:creationId xmlns:a16="http://schemas.microsoft.com/office/drawing/2014/main" id="{DC4008B6-16D3-BCD4-6630-9885461FA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17" t="7437" r="6186" b="6612"/>
        <a:stretch/>
      </xdr:blipFill>
      <xdr:spPr bwMode="auto">
        <a:xfrm>
          <a:off x="552450" y="522503401"/>
          <a:ext cx="1238250" cy="1533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590550</xdr:colOff>
      <xdr:row>109</xdr:row>
      <xdr:rowOff>38100</xdr:rowOff>
    </xdr:from>
    <xdr:to>
      <xdr:col>0</xdr:col>
      <xdr:colOff>1866900</xdr:colOff>
      <xdr:row>109</xdr:row>
      <xdr:rowOff>1742093</xdr:rowOff>
    </xdr:to>
    <xdr:pic>
      <xdr:nvPicPr>
        <xdr:cNvPr id="685" name="Image 684" descr="자수 모노그램 후드 | 버버리 | 페칭 FETCHING">
          <a:extLst>
            <a:ext uri="{FF2B5EF4-FFF2-40B4-BE49-F238E27FC236}">
              <a16:creationId xmlns:a16="http://schemas.microsoft.com/office/drawing/2014/main" id="{CACB21C3-BF08-EA48-F1EF-5D18329C3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24141700"/>
          <a:ext cx="1276350" cy="1703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110</xdr:row>
      <xdr:rowOff>114301</xdr:rowOff>
    </xdr:from>
    <xdr:to>
      <xdr:col>1</xdr:col>
      <xdr:colOff>0</xdr:colOff>
      <xdr:row>110</xdr:row>
      <xdr:rowOff>1676401</xdr:rowOff>
    </xdr:to>
    <xdr:pic>
      <xdr:nvPicPr>
        <xdr:cNvPr id="686" name="Image 685" descr="Carrick' T - SchaferandweinerShops Italy - shirt Burberry - Окуляри  сонцезахисні авіатори burberry">
          <a:extLst>
            <a:ext uri="{FF2B5EF4-FFF2-40B4-BE49-F238E27FC236}">
              <a16:creationId xmlns:a16="http://schemas.microsoft.com/office/drawing/2014/main" id="{54F49A9B-6CCF-B4B0-A8F0-C22E31ED8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363"/>
        <a:stretch/>
      </xdr:blipFill>
      <xdr:spPr bwMode="auto">
        <a:xfrm>
          <a:off x="457200" y="526065751"/>
          <a:ext cx="1743075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742950</xdr:colOff>
      <xdr:row>111</xdr:row>
      <xdr:rowOff>57149</xdr:rowOff>
    </xdr:from>
    <xdr:to>
      <xdr:col>0</xdr:col>
      <xdr:colOff>1847850</xdr:colOff>
      <xdr:row>111</xdr:row>
      <xdr:rowOff>1790700</xdr:rowOff>
    </xdr:to>
    <xdr:pic>
      <xdr:nvPicPr>
        <xdr:cNvPr id="687" name="Image 686" descr="Burberry Robe Au Genou - Camel - Camel - Femme|8071591">
          <a:extLst>
            <a:ext uri="{FF2B5EF4-FFF2-40B4-BE49-F238E27FC236}">
              <a16:creationId xmlns:a16="http://schemas.microsoft.com/office/drawing/2014/main" id="{438A8A48-3B6E-BE17-3942-062A21FCA8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37" t="6731" r="12708" b="5768"/>
        <a:stretch/>
      </xdr:blipFill>
      <xdr:spPr bwMode="auto">
        <a:xfrm>
          <a:off x="742950" y="527856449"/>
          <a:ext cx="1104900" cy="1733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533400</xdr:colOff>
      <xdr:row>112</xdr:row>
      <xdr:rowOff>95251</xdr:rowOff>
    </xdr:from>
    <xdr:to>
      <xdr:col>0</xdr:col>
      <xdr:colOff>1905000</xdr:colOff>
      <xdr:row>112</xdr:row>
      <xdr:rowOff>1866901</xdr:rowOff>
    </xdr:to>
    <xdr:pic>
      <xdr:nvPicPr>
        <xdr:cNvPr id="688" name="Image 687" descr="버버리(BURBERRY) EKD 로고 패턴 티셔츠 8072088 B4901 | jentestore">
          <a:extLst>
            <a:ext uri="{FF2B5EF4-FFF2-40B4-BE49-F238E27FC236}">
              <a16:creationId xmlns:a16="http://schemas.microsoft.com/office/drawing/2014/main" id="{2B923E66-5AC4-0190-0350-8D65B67DA8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33" t="9266" r="11339" b="18919"/>
        <a:stretch/>
      </xdr:blipFill>
      <xdr:spPr bwMode="auto">
        <a:xfrm>
          <a:off x="533400" y="529742401"/>
          <a:ext cx="13716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113</xdr:row>
      <xdr:rowOff>0</xdr:rowOff>
    </xdr:from>
    <xdr:to>
      <xdr:col>1</xdr:col>
      <xdr:colOff>0</xdr:colOff>
      <xdr:row>113</xdr:row>
      <xdr:rowOff>1743075</xdr:rowOff>
    </xdr:to>
    <xdr:pic>
      <xdr:nvPicPr>
        <xdr:cNvPr id="689" name="Image 688" descr="Burberry Charcoal Grey Wool English Fit Tailored Trousers With Belt Detail,  Brand Size 44 (Waist Size 29.5&quot;) 4559240 - Clothing - Jomashop">
          <a:extLst>
            <a:ext uri="{FF2B5EF4-FFF2-40B4-BE49-F238E27FC236}">
              <a16:creationId xmlns:a16="http://schemas.microsoft.com/office/drawing/2014/main" id="{83EC084C-95CF-372F-B881-5DE47BFC3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31628350"/>
          <a:ext cx="174307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438151</xdr:colOff>
      <xdr:row>114</xdr:row>
      <xdr:rowOff>1</xdr:rowOff>
    </xdr:from>
    <xdr:to>
      <xdr:col>0</xdr:col>
      <xdr:colOff>1866901</xdr:colOff>
      <xdr:row>114</xdr:row>
      <xdr:rowOff>1981201</xdr:rowOff>
    </xdr:to>
    <xdr:pic>
      <xdr:nvPicPr>
        <xdr:cNvPr id="690" name="Image 689" descr="Burberry Ladies Black Long-Sleeved Stretch Nylon Cropped Top, Size Large  8066557 - Clothing - Jomashop">
          <a:extLst>
            <a:ext uri="{FF2B5EF4-FFF2-40B4-BE49-F238E27FC236}">
              <a16:creationId xmlns:a16="http://schemas.microsoft.com/office/drawing/2014/main" id="{4C716755-98EB-3961-C953-EDD9C9CA93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45" r="12889" b="7555"/>
        <a:stretch/>
      </xdr:blipFill>
      <xdr:spPr bwMode="auto">
        <a:xfrm>
          <a:off x="438151" y="533476201"/>
          <a:ext cx="142875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628650</xdr:colOff>
      <xdr:row>115</xdr:row>
      <xdr:rowOff>19051</xdr:rowOff>
    </xdr:from>
    <xdr:to>
      <xdr:col>0</xdr:col>
      <xdr:colOff>1676400</xdr:colOff>
      <xdr:row>115</xdr:row>
      <xdr:rowOff>2114551</xdr:rowOff>
    </xdr:to>
    <xdr:pic>
      <xdr:nvPicPr>
        <xdr:cNvPr id="692" name="Image 691" descr="Burberry check-pattern high-neck Jumper | Neutrals | FARFETCH">
          <a:extLst>
            <a:ext uri="{FF2B5EF4-FFF2-40B4-BE49-F238E27FC236}">
              <a16:creationId xmlns:a16="http://schemas.microsoft.com/office/drawing/2014/main" id="{D0A1F50F-1F67-B521-01A7-2D045A6F15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35" r="26804" b="15058"/>
        <a:stretch/>
      </xdr:blipFill>
      <xdr:spPr bwMode="auto">
        <a:xfrm>
          <a:off x="628650" y="535514551"/>
          <a:ext cx="1047750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116</xdr:row>
      <xdr:rowOff>57149</xdr:rowOff>
    </xdr:from>
    <xdr:to>
      <xdr:col>0</xdr:col>
      <xdr:colOff>1943099</xdr:colOff>
      <xdr:row>116</xdr:row>
      <xdr:rowOff>1776114</xdr:rowOff>
    </xdr:to>
    <xdr:pic>
      <xdr:nvPicPr>
        <xdr:cNvPr id="693" name="Image 692" descr="Burberry Lace Camisole Top in Soft Fawn IP Pattern | FWRD">
          <a:extLst>
            <a:ext uri="{FF2B5EF4-FFF2-40B4-BE49-F238E27FC236}">
              <a16:creationId xmlns:a16="http://schemas.microsoft.com/office/drawing/2014/main" id="{196250F1-2F47-3700-7823-BD03AF7A52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 t="22394" r="15898" b="19691"/>
        <a:stretch/>
      </xdr:blipFill>
      <xdr:spPr bwMode="auto">
        <a:xfrm>
          <a:off x="476250" y="537686249"/>
          <a:ext cx="1466849" cy="1718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495301</xdr:colOff>
      <xdr:row>117</xdr:row>
      <xdr:rowOff>76199</xdr:rowOff>
    </xdr:from>
    <xdr:to>
      <xdr:col>0</xdr:col>
      <xdr:colOff>1962151</xdr:colOff>
      <xdr:row>117</xdr:row>
      <xdr:rowOff>1809750</xdr:rowOff>
    </xdr:to>
    <xdr:pic>
      <xdr:nvPicPr>
        <xdr:cNvPr id="694" name="Image 693" descr="Áo Sơ Mi Nam Burberry Tag TB Shirt 8042771 Màu Trắng Size XXS | Vua Hàng  Hiệu">
          <a:extLst>
            <a:ext uri="{FF2B5EF4-FFF2-40B4-BE49-F238E27FC236}">
              <a16:creationId xmlns:a16="http://schemas.microsoft.com/office/drawing/2014/main" id="{953649CC-BE11-EE73-1EAF-877C187D2B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22" t="7111" r="17333" b="12000"/>
        <a:stretch/>
      </xdr:blipFill>
      <xdr:spPr bwMode="auto">
        <a:xfrm>
          <a:off x="495301" y="539553149"/>
          <a:ext cx="1466850" cy="1733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488950</xdr:colOff>
      <xdr:row>118</xdr:row>
      <xdr:rowOff>152400</xdr:rowOff>
    </xdr:from>
    <xdr:to>
      <xdr:col>0</xdr:col>
      <xdr:colOff>1858785</xdr:colOff>
      <xdr:row>118</xdr:row>
      <xdr:rowOff>1981200</xdr:rowOff>
    </xdr:to>
    <xdr:pic>
      <xdr:nvPicPr>
        <xdr:cNvPr id="695" name="Image 694" descr="Burberry Sweat-Shirts - Noir - Noir - Femme|8050951 | thebs.com">
          <a:extLst>
            <a:ext uri="{FF2B5EF4-FFF2-40B4-BE49-F238E27FC236}">
              <a16:creationId xmlns:a16="http://schemas.microsoft.com/office/drawing/2014/main" id="{5D6E9491-A3A0-5BCE-B342-CE2A42E02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7711000"/>
          <a:ext cx="1369835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119</xdr:row>
      <xdr:rowOff>38099</xdr:rowOff>
    </xdr:from>
    <xdr:to>
      <xdr:col>0</xdr:col>
      <xdr:colOff>1981200</xdr:colOff>
      <xdr:row>119</xdr:row>
      <xdr:rowOff>1809750</xdr:rowOff>
    </xdr:to>
    <xdr:pic>
      <xdr:nvPicPr>
        <xdr:cNvPr id="696" name="Image 695" descr="BURBERRY: cotton t-shirt with embroidery - Black | Burberry t-shirt 8072750  online at GIGLIO.COM">
          <a:extLst>
            <a:ext uri="{FF2B5EF4-FFF2-40B4-BE49-F238E27FC236}">
              <a16:creationId xmlns:a16="http://schemas.microsoft.com/office/drawing/2014/main" id="{6D25F74C-0D0E-B3A1-9744-6F8617BD65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50" b="21234"/>
        <a:stretch/>
      </xdr:blipFill>
      <xdr:spPr bwMode="auto">
        <a:xfrm>
          <a:off x="133350" y="543420299"/>
          <a:ext cx="1847850" cy="1771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120</xdr:row>
      <xdr:rowOff>38100</xdr:rowOff>
    </xdr:from>
    <xdr:to>
      <xdr:col>0</xdr:col>
      <xdr:colOff>2009775</xdr:colOff>
      <xdr:row>120</xdr:row>
      <xdr:rowOff>1819275</xdr:rowOff>
    </xdr:to>
    <xdr:pic>
      <xdr:nvPicPr>
        <xdr:cNvPr id="697" name="Image 696" descr="Burberry Equestrian Knight Logo Plain Woven Tank Top, Size Small 8072707 -  Clothing - Jomashop">
          <a:extLst>
            <a:ext uri="{FF2B5EF4-FFF2-40B4-BE49-F238E27FC236}">
              <a16:creationId xmlns:a16="http://schemas.microsoft.com/office/drawing/2014/main" id="{B22420B3-15CB-F96D-7445-5B60E8D6E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45268150"/>
          <a:ext cx="1781175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419100</xdr:colOff>
      <xdr:row>121</xdr:row>
      <xdr:rowOff>0</xdr:rowOff>
    </xdr:from>
    <xdr:to>
      <xdr:col>1</xdr:col>
      <xdr:colOff>0</xdr:colOff>
      <xdr:row>121</xdr:row>
      <xdr:rowOff>1724025</xdr:rowOff>
    </xdr:to>
    <xdr:pic>
      <xdr:nvPicPr>
        <xdr:cNvPr id="698" name="Image 697" descr="Burberry Men's Prestonwood EKD Monogram Silk Shirt, Size Small 8072075  5045702216682 - Clothing - Jomashop">
          <a:extLst>
            <a:ext uri="{FF2B5EF4-FFF2-40B4-BE49-F238E27FC236}">
              <a16:creationId xmlns:a16="http://schemas.microsoft.com/office/drawing/2014/main" id="{F86C8A5C-C1C0-76A5-21BF-A3C364EB4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47077900"/>
          <a:ext cx="1724025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323850</xdr:colOff>
      <xdr:row>122</xdr:row>
      <xdr:rowOff>0</xdr:rowOff>
    </xdr:from>
    <xdr:to>
      <xdr:col>0</xdr:col>
      <xdr:colOff>2009775</xdr:colOff>
      <xdr:row>122</xdr:row>
      <xdr:rowOff>1685925</xdr:rowOff>
    </xdr:to>
    <xdr:pic>
      <xdr:nvPicPr>
        <xdr:cNvPr id="699" name="Image 698" descr="バーバリー BURBERRY ダウンコート パファーコート アウター ナイロン ミドル フード 裏地ノバチェック ベルト付き L 紺 ネイビー  8044681 /XZ バーバリー(BURBERRY)バーバリー ノバチェック ダウンジャケット 衣料品 アウター レディース  8046466｜2120700187851｜【公式 ...">
          <a:extLst>
            <a:ext uri="{FF2B5EF4-FFF2-40B4-BE49-F238E27FC236}">
              <a16:creationId xmlns:a16="http://schemas.microsoft.com/office/drawing/2014/main" id="{31163F17-6D5D-202D-88CD-37F120688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548925750"/>
          <a:ext cx="1685925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771685</xdr:colOff>
      <xdr:row>123</xdr:row>
      <xdr:rowOff>25401</xdr:rowOff>
    </xdr:from>
    <xdr:to>
      <xdr:col>0</xdr:col>
      <xdr:colOff>2032001</xdr:colOff>
      <xdr:row>123</xdr:row>
      <xdr:rowOff>1707988</xdr:rowOff>
    </xdr:to>
    <xdr:pic>
      <xdr:nvPicPr>
        <xdr:cNvPr id="700" name="Image 699" descr="Burberry Veste Casual - Bleu - Bleu - Homme|8077178 | thebs.com">
          <a:extLst>
            <a:ext uri="{FF2B5EF4-FFF2-40B4-BE49-F238E27FC236}">
              <a16:creationId xmlns:a16="http://schemas.microsoft.com/office/drawing/2014/main" id="{F9AF5CB4-2F07-7B6C-4594-AB63AA34B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685" y="237058201"/>
          <a:ext cx="1260316" cy="1682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781051</xdr:colOff>
      <xdr:row>124</xdr:row>
      <xdr:rowOff>95249</xdr:rowOff>
    </xdr:from>
    <xdr:to>
      <xdr:col>0</xdr:col>
      <xdr:colOff>1543050</xdr:colOff>
      <xdr:row>124</xdr:row>
      <xdr:rowOff>1801384</xdr:rowOff>
    </xdr:to>
    <xdr:pic>
      <xdr:nvPicPr>
        <xdr:cNvPr id="701" name="Image 700" descr="Blue Trousers with logo Burberry - SchaferandweinerShops Italy - Trainers  VERSACE JEANS COUTURE 72YA3SC1 ZP093 003">
          <a:extLst>
            <a:ext uri="{FF2B5EF4-FFF2-40B4-BE49-F238E27FC236}">
              <a16:creationId xmlns:a16="http://schemas.microsoft.com/office/drawing/2014/main" id="{CF87275F-51F3-EABA-B162-7B94E64EEE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15" t="11637" r="26776" b="9818"/>
        <a:stretch/>
      </xdr:blipFill>
      <xdr:spPr bwMode="auto">
        <a:xfrm>
          <a:off x="781051" y="552716699"/>
          <a:ext cx="761999" cy="1706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552451</xdr:colOff>
      <xdr:row>125</xdr:row>
      <xdr:rowOff>133351</xdr:rowOff>
    </xdr:from>
    <xdr:to>
      <xdr:col>0</xdr:col>
      <xdr:colOff>2038351</xdr:colOff>
      <xdr:row>126</xdr:row>
      <xdr:rowOff>1</xdr:rowOff>
    </xdr:to>
    <xdr:pic>
      <xdr:nvPicPr>
        <xdr:cNvPr id="702" name="Image 701" descr="Burberry belted gabardine trench coat - Black 'Margot' T - shirt with  appliqués Burberry - SchaferandweinerShops Azerbaijan">
          <a:extLst>
            <a:ext uri="{FF2B5EF4-FFF2-40B4-BE49-F238E27FC236}">
              <a16:creationId xmlns:a16="http://schemas.microsoft.com/office/drawing/2014/main" id="{F07F4B70-1A48-E3A5-772C-08D619D84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1" t="20363" r="7104" b="14182"/>
        <a:stretch/>
      </xdr:blipFill>
      <xdr:spPr bwMode="auto">
        <a:xfrm>
          <a:off x="552451" y="554697901"/>
          <a:ext cx="148590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685800</xdr:colOff>
      <xdr:row>126</xdr:row>
      <xdr:rowOff>95251</xdr:rowOff>
    </xdr:from>
    <xdr:to>
      <xdr:col>0</xdr:col>
      <xdr:colOff>1887394</xdr:colOff>
      <xdr:row>126</xdr:row>
      <xdr:rowOff>1924051</xdr:rowOff>
    </xdr:to>
    <xdr:pic>
      <xdr:nvPicPr>
        <xdr:cNvPr id="703" name="Image 702" descr="Buy Burberry Women Knitted Pull-On Straight Leg Pants, Tan Online | Brands  For Less">
          <a:extLst>
            <a:ext uri="{FF2B5EF4-FFF2-40B4-BE49-F238E27FC236}">
              <a16:creationId xmlns:a16="http://schemas.microsoft.com/office/drawing/2014/main" id="{01ACA03E-9E6F-B692-730B-48FEEB4D6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56507651"/>
          <a:ext cx="1201594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742950</xdr:colOff>
      <xdr:row>127</xdr:row>
      <xdr:rowOff>57151</xdr:rowOff>
    </xdr:from>
    <xdr:to>
      <xdr:col>0</xdr:col>
      <xdr:colOff>1904999</xdr:colOff>
      <xdr:row>127</xdr:row>
      <xdr:rowOff>1811616</xdr:rowOff>
    </xdr:to>
    <xdr:pic>
      <xdr:nvPicPr>
        <xdr:cNvPr id="2048" name="Image 2047" descr="Burberry Plaid-Check Rib-Knit Jumper, Size Medium 8076508 - Clothing -  Jomashop">
          <a:extLst>
            <a:ext uri="{FF2B5EF4-FFF2-40B4-BE49-F238E27FC236}">
              <a16:creationId xmlns:a16="http://schemas.microsoft.com/office/drawing/2014/main" id="{F53528E7-0972-0016-D0AB-49A4B6AE46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44" t="4445" r="24889" b="30313"/>
        <a:stretch/>
      </xdr:blipFill>
      <xdr:spPr bwMode="auto">
        <a:xfrm>
          <a:off x="742950" y="558431701"/>
          <a:ext cx="1162049" cy="1754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552450</xdr:colOff>
      <xdr:row>128</xdr:row>
      <xdr:rowOff>152400</xdr:rowOff>
    </xdr:from>
    <xdr:to>
      <xdr:col>0</xdr:col>
      <xdr:colOff>2066924</xdr:colOff>
      <xdr:row>128</xdr:row>
      <xdr:rowOff>1831297</xdr:rowOff>
    </xdr:to>
    <xdr:pic>
      <xdr:nvPicPr>
        <xdr:cNvPr id="2049" name="Image 2048" descr="Burberry Checked Elasticated-Waist Shorts, Size XX-Small 8068852 - Clothing  - Jomashop">
          <a:extLst>
            <a:ext uri="{FF2B5EF4-FFF2-40B4-BE49-F238E27FC236}">
              <a16:creationId xmlns:a16="http://schemas.microsoft.com/office/drawing/2014/main" id="{04B72233-7289-CA8A-C8D4-99E50CB455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78" r="28000" b="43111"/>
        <a:stretch/>
      </xdr:blipFill>
      <xdr:spPr bwMode="auto">
        <a:xfrm>
          <a:off x="552450" y="560374800"/>
          <a:ext cx="1600199" cy="1678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723900</xdr:colOff>
      <xdr:row>129</xdr:row>
      <xdr:rowOff>95251</xdr:rowOff>
    </xdr:from>
    <xdr:to>
      <xdr:col>1</xdr:col>
      <xdr:colOff>0</xdr:colOff>
      <xdr:row>129</xdr:row>
      <xdr:rowOff>1828801</xdr:rowOff>
    </xdr:to>
    <xdr:pic>
      <xdr:nvPicPr>
        <xdr:cNvPr id="2051" name="Image 2050" descr="Burberry Check-Jacquard V-Neck Silk Cardigan, Size XX-Small 8088891 -  Clothing - Jomashop">
          <a:extLst>
            <a:ext uri="{FF2B5EF4-FFF2-40B4-BE49-F238E27FC236}">
              <a16:creationId xmlns:a16="http://schemas.microsoft.com/office/drawing/2014/main" id="{22E292CE-E8CE-7F4B-A883-7D31EA304D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77" t="4444" r="19556" b="14667"/>
        <a:stretch/>
      </xdr:blipFill>
      <xdr:spPr bwMode="auto">
        <a:xfrm>
          <a:off x="723900" y="562165501"/>
          <a:ext cx="1343025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628650</xdr:colOff>
      <xdr:row>130</xdr:row>
      <xdr:rowOff>0</xdr:rowOff>
    </xdr:from>
    <xdr:to>
      <xdr:col>0</xdr:col>
      <xdr:colOff>2019300</xdr:colOff>
      <xdr:row>130</xdr:row>
      <xdr:rowOff>1854200</xdr:rowOff>
    </xdr:to>
    <xdr:pic>
      <xdr:nvPicPr>
        <xdr:cNvPr id="2053" name="Image 2052" descr="Burberry Burberry Check-print Trousers | Neutrals | FARFETCH TR">
          <a:extLst>
            <a:ext uri="{FF2B5EF4-FFF2-40B4-BE49-F238E27FC236}">
              <a16:creationId xmlns:a16="http://schemas.microsoft.com/office/drawing/2014/main" id="{140D00BF-A555-3CC8-6612-48E081F1D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563918100"/>
          <a:ext cx="1390650" cy="1856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819150</xdr:colOff>
      <xdr:row>131</xdr:row>
      <xdr:rowOff>95250</xdr:rowOff>
    </xdr:from>
    <xdr:to>
      <xdr:col>0</xdr:col>
      <xdr:colOff>1685925</xdr:colOff>
      <xdr:row>131</xdr:row>
      <xdr:rowOff>1809750</xdr:rowOff>
    </xdr:to>
    <xdr:pic>
      <xdr:nvPicPr>
        <xdr:cNvPr id="2054" name="Image 2053" descr="Long Cashmere Kensington Trench Coat in Black - Women | Burberry® Official">
          <a:extLst>
            <a:ext uri="{FF2B5EF4-FFF2-40B4-BE49-F238E27FC236}">
              <a16:creationId xmlns:a16="http://schemas.microsoft.com/office/drawing/2014/main" id="{1B5301E2-B811-904F-2B60-AB3EBE0B0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56" t="10714" r="32000" b="8929"/>
        <a:stretch/>
      </xdr:blipFill>
      <xdr:spPr bwMode="auto">
        <a:xfrm>
          <a:off x="819150" y="565956450"/>
          <a:ext cx="866775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647701</xdr:colOff>
      <xdr:row>132</xdr:row>
      <xdr:rowOff>57151</xdr:rowOff>
    </xdr:from>
    <xdr:to>
      <xdr:col>0</xdr:col>
      <xdr:colOff>1695450</xdr:colOff>
      <xdr:row>132</xdr:row>
      <xdr:rowOff>1962151</xdr:rowOff>
    </xdr:to>
    <xdr:pic>
      <xdr:nvPicPr>
        <xdr:cNvPr id="2055" name="Image 2054" descr="Burberry Drawstring Hood Silk Dress - 546x546">
          <a:extLst>
            <a:ext uri="{FF2B5EF4-FFF2-40B4-BE49-F238E27FC236}">
              <a16:creationId xmlns:a16="http://schemas.microsoft.com/office/drawing/2014/main" id="{1733CF54-D42B-DE8C-7252-2BCF37314E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44" t="3297" r="33272" b="31868"/>
        <a:stretch/>
      </xdr:blipFill>
      <xdr:spPr bwMode="auto">
        <a:xfrm>
          <a:off x="647701" y="567766201"/>
          <a:ext cx="1047749" cy="1921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571500</xdr:colOff>
      <xdr:row>133</xdr:row>
      <xdr:rowOff>38101</xdr:rowOff>
    </xdr:from>
    <xdr:to>
      <xdr:col>0</xdr:col>
      <xdr:colOff>1955604</xdr:colOff>
      <xdr:row>133</xdr:row>
      <xdr:rowOff>1873251</xdr:rowOff>
    </xdr:to>
    <xdr:pic>
      <xdr:nvPicPr>
        <xdr:cNvPr id="2056" name="Image 2055" descr="Burberry Pull Col Rond - Noir - Noir - Femme|8070329 | thebs.com">
          <a:extLst>
            <a:ext uri="{FF2B5EF4-FFF2-40B4-BE49-F238E27FC236}">
              <a16:creationId xmlns:a16="http://schemas.microsoft.com/office/drawing/2014/main" id="{9A774AF8-9B35-A95F-5F4B-1F7A9C66B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69842651"/>
          <a:ext cx="1384104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438151</xdr:colOff>
      <xdr:row>134</xdr:row>
      <xdr:rowOff>133349</xdr:rowOff>
    </xdr:from>
    <xdr:to>
      <xdr:col>1</xdr:col>
      <xdr:colOff>1</xdr:colOff>
      <xdr:row>134</xdr:row>
      <xdr:rowOff>1714500</xdr:rowOff>
    </xdr:to>
    <xdr:pic>
      <xdr:nvPicPr>
        <xdr:cNvPr id="2057" name="Image 2056" descr="BURBERRY - 極美品△BURBERRY バーバリー 8070352 ノバチェック 台形 ミニスカート ニットスカート マルチ S 正規品  レディースの通販 by 衣類＆ブランドリサイクル GREEN ラクマ店【12/27～1/4休業】｜バーバリーならラクマ">
          <a:extLst>
            <a:ext uri="{FF2B5EF4-FFF2-40B4-BE49-F238E27FC236}">
              <a16:creationId xmlns:a16="http://schemas.microsoft.com/office/drawing/2014/main" id="{2176E1D7-91F0-7D17-DECD-9166DA45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91" b="7070"/>
        <a:stretch/>
      </xdr:blipFill>
      <xdr:spPr bwMode="auto">
        <a:xfrm>
          <a:off x="438151" y="573138299"/>
          <a:ext cx="1885950" cy="1581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990600</xdr:colOff>
      <xdr:row>135</xdr:row>
      <xdr:rowOff>254001</xdr:rowOff>
    </xdr:from>
    <xdr:to>
      <xdr:col>0</xdr:col>
      <xdr:colOff>1752600</xdr:colOff>
      <xdr:row>135</xdr:row>
      <xdr:rowOff>1579484</xdr:rowOff>
    </xdr:to>
    <xdr:pic>
      <xdr:nvPicPr>
        <xdr:cNvPr id="2058" name="Image 2057" descr="BURBERRY: pants in cashmere and stretch cotton - Brown | Burberry pants  8057144 online at GIGLIO.COM">
          <a:extLst>
            <a:ext uri="{FF2B5EF4-FFF2-40B4-BE49-F238E27FC236}">
              <a16:creationId xmlns:a16="http://schemas.microsoft.com/office/drawing/2014/main" id="{0DE827F8-86E1-810D-0B93-F3A45EC897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42" t="5405" r="22681" b="14286"/>
        <a:stretch/>
      </xdr:blipFill>
      <xdr:spPr bwMode="auto">
        <a:xfrm>
          <a:off x="990600" y="261442201"/>
          <a:ext cx="762000" cy="132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136</xdr:row>
      <xdr:rowOff>1</xdr:rowOff>
    </xdr:from>
    <xdr:to>
      <xdr:col>0</xdr:col>
      <xdr:colOff>2038350</xdr:colOff>
      <xdr:row>136</xdr:row>
      <xdr:rowOff>2152149</xdr:rowOff>
    </xdr:to>
    <xdr:pic>
      <xdr:nvPicPr>
        <xdr:cNvPr id="2059" name="Image 2058" descr="BURBERRY Check technical wool jacquard sweater | Harvey Nichols">
          <a:extLst>
            <a:ext uri="{FF2B5EF4-FFF2-40B4-BE49-F238E27FC236}">
              <a16:creationId xmlns:a16="http://schemas.microsoft.com/office/drawing/2014/main" id="{EA3D4B4E-C9AE-1BFE-215F-483674611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76700651"/>
          <a:ext cx="1543050" cy="2152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457199</xdr:colOff>
      <xdr:row>137</xdr:row>
      <xdr:rowOff>76200</xdr:rowOff>
    </xdr:from>
    <xdr:to>
      <xdr:col>0</xdr:col>
      <xdr:colOff>1803400</xdr:colOff>
      <xdr:row>137</xdr:row>
      <xdr:rowOff>1758950</xdr:rowOff>
    </xdr:to>
    <xdr:pic>
      <xdr:nvPicPr>
        <xdr:cNvPr id="2060" name="Image 2059" descr="Check Trim Cotton T-shirt in Pale grey melange - Men | Burberry® Official">
          <a:extLst>
            <a:ext uri="{FF2B5EF4-FFF2-40B4-BE49-F238E27FC236}">
              <a16:creationId xmlns:a16="http://schemas.microsoft.com/office/drawing/2014/main" id="{799001FA-C145-C5A1-68D4-E0314D31F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89" t="16964" r="21777" b="16071"/>
        <a:stretch/>
      </xdr:blipFill>
      <xdr:spPr bwMode="auto">
        <a:xfrm>
          <a:off x="457199" y="265328400"/>
          <a:ext cx="1346201" cy="168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266701</xdr:colOff>
      <xdr:row>138</xdr:row>
      <xdr:rowOff>1</xdr:rowOff>
    </xdr:from>
    <xdr:to>
      <xdr:col>1</xdr:col>
      <xdr:colOff>1</xdr:colOff>
      <xdr:row>138</xdr:row>
      <xdr:rowOff>1828801</xdr:rowOff>
    </xdr:to>
    <xdr:pic>
      <xdr:nvPicPr>
        <xdr:cNvPr id="2061" name="Image 2060" descr="Burberry Check Nylon Hooded Jacket, Size X-Small 8079012 - Clothing -  Jomashop">
          <a:extLst>
            <a:ext uri="{FF2B5EF4-FFF2-40B4-BE49-F238E27FC236}">
              <a16:creationId xmlns:a16="http://schemas.microsoft.com/office/drawing/2014/main" id="{B18CECFD-F698-865C-E068-02BD90190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580758301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139</xdr:row>
      <xdr:rowOff>0</xdr:rowOff>
    </xdr:from>
    <xdr:to>
      <xdr:col>0</xdr:col>
      <xdr:colOff>1676400</xdr:colOff>
      <xdr:row>139</xdr:row>
      <xdr:rowOff>2159000</xdr:rowOff>
    </xdr:to>
    <xdr:pic>
      <xdr:nvPicPr>
        <xdr:cNvPr id="2062" name="Image 2061" descr="Burberry Aran long-sleeve Knitted Dress | Black | FARFETCH UK">
          <a:extLst>
            <a:ext uri="{FF2B5EF4-FFF2-40B4-BE49-F238E27FC236}">
              <a16:creationId xmlns:a16="http://schemas.microsoft.com/office/drawing/2014/main" id="{1DFE445F-4F29-1AED-4853-AB4529BBF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04" r="25773" b="34363"/>
        <a:stretch/>
      </xdr:blipFill>
      <xdr:spPr bwMode="auto">
        <a:xfrm>
          <a:off x="495300" y="582606150"/>
          <a:ext cx="1181100" cy="2182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533400</xdr:colOff>
      <xdr:row>140</xdr:row>
      <xdr:rowOff>38100</xdr:rowOff>
    </xdr:from>
    <xdr:to>
      <xdr:col>0</xdr:col>
      <xdr:colOff>1905000</xdr:colOff>
      <xdr:row>140</xdr:row>
      <xdr:rowOff>1875526</xdr:rowOff>
    </xdr:to>
    <xdr:pic>
      <xdr:nvPicPr>
        <xdr:cNvPr id="2063" name="Image 2062" descr="Polo en coton (Beige) - Homme | Site officiel Burberry®">
          <a:extLst>
            <a:ext uri="{FF2B5EF4-FFF2-40B4-BE49-F238E27FC236}">
              <a16:creationId xmlns:a16="http://schemas.microsoft.com/office/drawing/2014/main" id="{7237FF1C-CA53-BED8-9EA0-2EEFB2805C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15" t="17647" r="23585" b="22689"/>
        <a:stretch/>
      </xdr:blipFill>
      <xdr:spPr bwMode="auto">
        <a:xfrm>
          <a:off x="533400" y="584911200"/>
          <a:ext cx="1371600" cy="1837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141</xdr:row>
      <xdr:rowOff>0</xdr:rowOff>
    </xdr:from>
    <xdr:to>
      <xdr:col>0</xdr:col>
      <xdr:colOff>1847850</xdr:colOff>
      <xdr:row>141</xdr:row>
      <xdr:rowOff>1835855</xdr:rowOff>
    </xdr:to>
    <xdr:pic>
      <xdr:nvPicPr>
        <xdr:cNvPr id="2064" name="Image 2063" descr="Burberry Chemise - Celeste - Blanc - Homme|8024514 | thebs.com">
          <a:extLst>
            <a:ext uri="{FF2B5EF4-FFF2-40B4-BE49-F238E27FC236}">
              <a16:creationId xmlns:a16="http://schemas.microsoft.com/office/drawing/2014/main" id="{EB78106D-60DC-C72C-B05C-1A2D2C613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86854300"/>
          <a:ext cx="1390650" cy="1856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142</xdr:row>
      <xdr:rowOff>38101</xdr:rowOff>
    </xdr:from>
    <xdr:to>
      <xdr:col>0</xdr:col>
      <xdr:colOff>1962150</xdr:colOff>
      <xdr:row>142</xdr:row>
      <xdr:rowOff>2171701</xdr:rowOff>
    </xdr:to>
    <xdr:pic>
      <xdr:nvPicPr>
        <xdr:cNvPr id="2065" name="Image 2064" descr="Burberry logo-patch Knitted Jumper | Black | FARFETCH">
          <a:extLst>
            <a:ext uri="{FF2B5EF4-FFF2-40B4-BE49-F238E27FC236}">
              <a16:creationId xmlns:a16="http://schemas.microsoft.com/office/drawing/2014/main" id="{29D118B4-1EA1-5289-707D-8830889B3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09" t="13900" r="10309" b="-386"/>
        <a:stretch/>
      </xdr:blipFill>
      <xdr:spPr bwMode="auto">
        <a:xfrm>
          <a:off x="495300" y="588740251"/>
          <a:ext cx="1466850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143</xdr:row>
      <xdr:rowOff>0</xdr:rowOff>
    </xdr:from>
    <xdr:to>
      <xdr:col>0</xdr:col>
      <xdr:colOff>2062704</xdr:colOff>
      <xdr:row>143</xdr:row>
      <xdr:rowOff>1854200</xdr:rowOff>
    </xdr:to>
    <xdr:pic>
      <xdr:nvPicPr>
        <xdr:cNvPr id="2066" name="Image 2065" descr="Burberry Burberry Oak Leaf Badge Hoodie Jacket-2507">
          <a:extLst>
            <a:ext uri="{FF2B5EF4-FFF2-40B4-BE49-F238E27FC236}">
              <a16:creationId xmlns:a16="http://schemas.microsoft.com/office/drawing/2014/main" id="{5FE7895F-9CF8-A20A-BDBC-8CE4DB3F66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40" t="20077" r="10309" b="18919"/>
        <a:stretch/>
      </xdr:blipFill>
      <xdr:spPr bwMode="auto">
        <a:xfrm>
          <a:off x="400050" y="590892900"/>
          <a:ext cx="1796004" cy="1866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647700</xdr:colOff>
      <xdr:row>144</xdr:row>
      <xdr:rowOff>38100</xdr:rowOff>
    </xdr:from>
    <xdr:to>
      <xdr:col>0</xdr:col>
      <xdr:colOff>1905000</xdr:colOff>
      <xdr:row>144</xdr:row>
      <xdr:rowOff>2044700</xdr:rowOff>
    </xdr:to>
    <xdr:pic>
      <xdr:nvPicPr>
        <xdr:cNvPr id="2067" name="Image 2066" descr="Burberry Check Panel Cotton Oversized T-Shirt Dress for Women in Black -  8070475-Black ( Size S/M/L ), 名牌, 服裝- Carousell">
          <a:extLst>
            <a:ext uri="{FF2B5EF4-FFF2-40B4-BE49-F238E27FC236}">
              <a16:creationId xmlns:a16="http://schemas.microsoft.com/office/drawing/2014/main" id="{3E1A7B71-4783-3563-FC78-D8FED6FA8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71" t="6153" r="19587" b="12308"/>
        <a:stretch/>
      </xdr:blipFill>
      <xdr:spPr bwMode="auto">
        <a:xfrm>
          <a:off x="647700" y="592893150"/>
          <a:ext cx="1257300" cy="201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781050</xdr:colOff>
      <xdr:row>145</xdr:row>
      <xdr:rowOff>19051</xdr:rowOff>
    </xdr:from>
    <xdr:to>
      <xdr:col>0</xdr:col>
      <xdr:colOff>1895475</xdr:colOff>
      <xdr:row>145</xdr:row>
      <xdr:rowOff>1854201</xdr:rowOff>
    </xdr:to>
    <xdr:pic>
      <xdr:nvPicPr>
        <xdr:cNvPr id="2068" name="Image 2067" descr="SS24 BURBERRY 80720291 BEAU EKD Cotton Silk Polo Shirt Dress Knit  Equestrian S-M | eBay">
          <a:extLst>
            <a:ext uri="{FF2B5EF4-FFF2-40B4-BE49-F238E27FC236}">
              <a16:creationId xmlns:a16="http://schemas.microsoft.com/office/drawing/2014/main" id="{18426436-292D-CA91-BB2D-EC94888437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11" t="3556" r="24889" b="10221"/>
        <a:stretch/>
      </xdr:blipFill>
      <xdr:spPr bwMode="auto">
        <a:xfrm>
          <a:off x="781050" y="594988651"/>
          <a:ext cx="1114425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742950</xdr:colOff>
      <xdr:row>146</xdr:row>
      <xdr:rowOff>57150</xdr:rowOff>
    </xdr:from>
    <xdr:to>
      <xdr:col>0</xdr:col>
      <xdr:colOff>1866900</xdr:colOff>
      <xdr:row>146</xdr:row>
      <xdr:rowOff>1808421</xdr:rowOff>
    </xdr:to>
    <xdr:pic>
      <xdr:nvPicPr>
        <xdr:cNvPr id="2069" name="Image 2068" descr="Burberry Cardigan - Beige - Beige - Femme|8070353 | thebs.com">
          <a:extLst>
            <a:ext uri="{FF2B5EF4-FFF2-40B4-BE49-F238E27FC236}">
              <a16:creationId xmlns:a16="http://schemas.microsoft.com/office/drawing/2014/main" id="{919A1476-9D14-1FFA-6E52-5EE9892239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73" t="3089" r="29897" b="45173"/>
        <a:stretch/>
      </xdr:blipFill>
      <xdr:spPr bwMode="auto">
        <a:xfrm>
          <a:off x="742950" y="596931750"/>
          <a:ext cx="1123950" cy="1751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628651</xdr:colOff>
      <xdr:row>147</xdr:row>
      <xdr:rowOff>114299</xdr:rowOff>
    </xdr:from>
    <xdr:to>
      <xdr:col>1</xdr:col>
      <xdr:colOff>1</xdr:colOff>
      <xdr:row>147</xdr:row>
      <xdr:rowOff>1809750</xdr:rowOff>
    </xdr:to>
    <xdr:pic>
      <xdr:nvPicPr>
        <xdr:cNvPr id="2070" name="Image 2069" descr="Burberry Chequered Crest Cotton T-Shirt Dark Birch Brown Men – voilà.id">
          <a:extLst>
            <a:ext uri="{FF2B5EF4-FFF2-40B4-BE49-F238E27FC236}">
              <a16:creationId xmlns:a16="http://schemas.microsoft.com/office/drawing/2014/main" id="{7D36C07A-AEF0-C369-657E-D2960D52E6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78" t="9777" r="13778" b="11111"/>
        <a:stretch/>
      </xdr:blipFill>
      <xdr:spPr bwMode="auto">
        <a:xfrm>
          <a:off x="628651" y="598836749"/>
          <a:ext cx="1466850" cy="1695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516188</xdr:colOff>
      <xdr:row>148</xdr:row>
      <xdr:rowOff>38101</xdr:rowOff>
    </xdr:from>
    <xdr:to>
      <xdr:col>1</xdr:col>
      <xdr:colOff>0</xdr:colOff>
      <xdr:row>148</xdr:row>
      <xdr:rowOff>1943101</xdr:rowOff>
    </xdr:to>
    <xdr:pic>
      <xdr:nvPicPr>
        <xdr:cNvPr id="2071" name="Image 2070" descr="Burberry Maglione a quadri Giallo Donna | 8080881 | thebs.com">
          <a:extLst>
            <a:ext uri="{FF2B5EF4-FFF2-40B4-BE49-F238E27FC236}">
              <a16:creationId xmlns:a16="http://schemas.microsoft.com/office/drawing/2014/main" id="{475D6064-87BD-5C64-8637-E63D6096D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188" y="600608401"/>
          <a:ext cx="1598362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149</xdr:row>
      <xdr:rowOff>57150</xdr:rowOff>
    </xdr:from>
    <xdr:to>
      <xdr:col>0</xdr:col>
      <xdr:colOff>2060505</xdr:colOff>
      <xdr:row>149</xdr:row>
      <xdr:rowOff>1752600</xdr:rowOff>
    </xdr:to>
    <xdr:pic>
      <xdr:nvPicPr>
        <xdr:cNvPr id="2072" name="Image 2071" descr="Burberry Ladies Deep Orange Zoie Check Mesh Lace V-Neck Jumper - 546x546">
          <a:extLst>
            <a:ext uri="{FF2B5EF4-FFF2-40B4-BE49-F238E27FC236}">
              <a16:creationId xmlns:a16="http://schemas.microsoft.com/office/drawing/2014/main" id="{C630BB93-1696-A576-4DA6-DB89A44A9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02627700"/>
          <a:ext cx="1698555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150</xdr:row>
      <xdr:rowOff>1</xdr:rowOff>
    </xdr:from>
    <xdr:to>
      <xdr:col>1</xdr:col>
      <xdr:colOff>0</xdr:colOff>
      <xdr:row>150</xdr:row>
      <xdr:rowOff>1879601</xdr:rowOff>
    </xdr:to>
    <xdr:pic>
      <xdr:nvPicPr>
        <xdr:cNvPr id="2073" name="Image 2072" descr="Burberry Rose Wool Blend Sweater, Size X-Large 8077347 - Clothing - Jomashop">
          <a:extLst>
            <a:ext uri="{FF2B5EF4-FFF2-40B4-BE49-F238E27FC236}">
              <a16:creationId xmlns:a16="http://schemas.microsoft.com/office/drawing/2014/main" id="{A71DEE86-1FA1-C3AD-950E-79DA47651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4418401"/>
          <a:ext cx="1885950" cy="188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666750</xdr:colOff>
      <xdr:row>151</xdr:row>
      <xdr:rowOff>57150</xdr:rowOff>
    </xdr:from>
    <xdr:to>
      <xdr:col>0</xdr:col>
      <xdr:colOff>1885949</xdr:colOff>
      <xdr:row>151</xdr:row>
      <xdr:rowOff>2346348</xdr:rowOff>
    </xdr:to>
    <xdr:pic>
      <xdr:nvPicPr>
        <xdr:cNvPr id="2074" name="Image 2073">
          <a:extLst>
            <a:ext uri="{FF2B5EF4-FFF2-40B4-BE49-F238E27FC236}">
              <a16:creationId xmlns:a16="http://schemas.microsoft.com/office/drawing/2014/main" id="{A7D0B247-5792-C4FB-EFFD-3C862FF0CC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96" t="4032" r="32991" b="33468"/>
        <a:stretch/>
      </xdr:blipFill>
      <xdr:spPr bwMode="auto">
        <a:xfrm>
          <a:off x="666750" y="606437700"/>
          <a:ext cx="1219199" cy="2289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628650</xdr:colOff>
      <xdr:row>152</xdr:row>
      <xdr:rowOff>76201</xdr:rowOff>
    </xdr:from>
    <xdr:to>
      <xdr:col>0</xdr:col>
      <xdr:colOff>1847850</xdr:colOff>
      <xdr:row>153</xdr:row>
      <xdr:rowOff>2</xdr:rowOff>
    </xdr:to>
    <xdr:pic>
      <xdr:nvPicPr>
        <xdr:cNvPr id="2075" name="Image 2074" descr="BURBERRY: Shirt men - Black | Burberry shirt 8079166 online at GIGLIO.COM">
          <a:extLst>
            <a:ext uri="{FF2B5EF4-FFF2-40B4-BE49-F238E27FC236}">
              <a16:creationId xmlns:a16="http://schemas.microsoft.com/office/drawing/2014/main" id="{8412DC47-F5CE-4493-B57A-D7FFC2CAB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26" t="4633" r="16495" b="14286"/>
        <a:stretch/>
      </xdr:blipFill>
      <xdr:spPr bwMode="auto">
        <a:xfrm>
          <a:off x="628650" y="610076251"/>
          <a:ext cx="1219200" cy="200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153</xdr:row>
      <xdr:rowOff>57151</xdr:rowOff>
    </xdr:from>
    <xdr:to>
      <xdr:col>0</xdr:col>
      <xdr:colOff>2057400</xdr:colOff>
      <xdr:row>153</xdr:row>
      <xdr:rowOff>1809751</xdr:rowOff>
    </xdr:to>
    <xdr:pic>
      <xdr:nvPicPr>
        <xdr:cNvPr id="2076" name="Image 2075" descr="Burberry vintage-check a-line skirt - Brown - Women|8070360">
          <a:extLst>
            <a:ext uri="{FF2B5EF4-FFF2-40B4-BE49-F238E27FC236}">
              <a16:creationId xmlns:a16="http://schemas.microsoft.com/office/drawing/2014/main" id="{62C8CB57-D6E7-D810-56F3-35B651055F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00" b="15058"/>
        <a:stretch/>
      </xdr:blipFill>
      <xdr:spPr bwMode="auto">
        <a:xfrm>
          <a:off x="209550" y="612133651"/>
          <a:ext cx="1847850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533400</xdr:colOff>
      <xdr:row>154</xdr:row>
      <xdr:rowOff>83368</xdr:rowOff>
    </xdr:from>
    <xdr:to>
      <xdr:col>0</xdr:col>
      <xdr:colOff>1905000</xdr:colOff>
      <xdr:row>154</xdr:row>
      <xdr:rowOff>1914525</xdr:rowOff>
    </xdr:to>
    <xdr:pic>
      <xdr:nvPicPr>
        <xdr:cNvPr id="2077" name="Image 2076" descr="Burberry Chemise - Beige - Beige - Homme|8017322 | thebs.com">
          <a:extLst>
            <a:ext uri="{FF2B5EF4-FFF2-40B4-BE49-F238E27FC236}">
              <a16:creationId xmlns:a16="http://schemas.microsoft.com/office/drawing/2014/main" id="{DCD315A4-CBC2-4C3B-2D64-E1BFB56E2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14007718"/>
          <a:ext cx="1371600" cy="1831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704850</xdr:colOff>
      <xdr:row>155</xdr:row>
      <xdr:rowOff>19051</xdr:rowOff>
    </xdr:from>
    <xdr:to>
      <xdr:col>0</xdr:col>
      <xdr:colOff>1933575</xdr:colOff>
      <xdr:row>155</xdr:row>
      <xdr:rowOff>1809751</xdr:rowOff>
    </xdr:to>
    <xdr:pic>
      <xdr:nvPicPr>
        <xdr:cNvPr id="2078" name="Image 2077" descr="Sweater Burberry Monogram Wool Jacquard Turtleneck Sweater 8058403 | FLEXDOG">
          <a:extLst>
            <a:ext uri="{FF2B5EF4-FFF2-40B4-BE49-F238E27FC236}">
              <a16:creationId xmlns:a16="http://schemas.microsoft.com/office/drawing/2014/main" id="{51B4C8C3-58CB-D6DB-C531-5BA8FF6519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45" t="8889" r="22222" b="7555"/>
        <a:stretch/>
      </xdr:blipFill>
      <xdr:spPr bwMode="auto">
        <a:xfrm>
          <a:off x="704850" y="615905551"/>
          <a:ext cx="1228725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723900</xdr:colOff>
      <xdr:row>156</xdr:row>
      <xdr:rowOff>57151</xdr:rowOff>
    </xdr:from>
    <xdr:to>
      <xdr:col>0</xdr:col>
      <xdr:colOff>2009775</xdr:colOff>
      <xdr:row>156</xdr:row>
      <xdr:rowOff>1809751</xdr:rowOff>
    </xdr:to>
    <xdr:pic>
      <xdr:nvPicPr>
        <xdr:cNvPr id="2079" name="Image 2078" descr="Burberry Floral Print Crew Neck T-shirt, Size X-Small 8077654 - Clothing -  Jomashop">
          <a:extLst>
            <a:ext uri="{FF2B5EF4-FFF2-40B4-BE49-F238E27FC236}">
              <a16:creationId xmlns:a16="http://schemas.microsoft.com/office/drawing/2014/main" id="{A1C2F2C6-C729-1828-A641-0E4A06CABA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7" t="3556" r="21333" b="14666"/>
        <a:stretch/>
      </xdr:blipFill>
      <xdr:spPr bwMode="auto">
        <a:xfrm>
          <a:off x="723900" y="617791501"/>
          <a:ext cx="1285875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449476</xdr:colOff>
      <xdr:row>157</xdr:row>
      <xdr:rowOff>1</xdr:rowOff>
    </xdr:from>
    <xdr:to>
      <xdr:col>0</xdr:col>
      <xdr:colOff>1847849</xdr:colOff>
      <xdr:row>157</xdr:row>
      <xdr:rowOff>1854201</xdr:rowOff>
    </xdr:to>
    <xdr:pic>
      <xdr:nvPicPr>
        <xdr:cNvPr id="2080" name="Image 2079" descr="Burberry intarsia-knit Logo Jumper | Black | FARFETCH UK">
          <a:extLst>
            <a:ext uri="{FF2B5EF4-FFF2-40B4-BE49-F238E27FC236}">
              <a16:creationId xmlns:a16="http://schemas.microsoft.com/office/drawing/2014/main" id="{32504BC4-C4E7-7340-1331-2B1C4A4C9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76" y="619582201"/>
          <a:ext cx="1398373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158</xdr:row>
      <xdr:rowOff>133351</xdr:rowOff>
    </xdr:from>
    <xdr:to>
      <xdr:col>0</xdr:col>
      <xdr:colOff>1876425</xdr:colOff>
      <xdr:row>159</xdr:row>
      <xdr:rowOff>0</xdr:rowOff>
    </xdr:to>
    <xdr:pic>
      <xdr:nvPicPr>
        <xdr:cNvPr id="2081" name="Image 2080" descr="Burberry Rose Graphic And Logo Print T-Shirt, Size Small 8077230 - Clothing  - Jomashop">
          <a:extLst>
            <a:ext uri="{FF2B5EF4-FFF2-40B4-BE49-F238E27FC236}">
              <a16:creationId xmlns:a16="http://schemas.microsoft.com/office/drawing/2014/main" id="{AC4D3DD8-EE95-8ECA-861D-5221406513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34" t="5333" r="22222" b="14667"/>
        <a:stretch/>
      </xdr:blipFill>
      <xdr:spPr bwMode="auto">
        <a:xfrm>
          <a:off x="495300" y="621639601"/>
          <a:ext cx="1381125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693209</xdr:colOff>
      <xdr:row>159</xdr:row>
      <xdr:rowOff>365126</xdr:rowOff>
    </xdr:from>
    <xdr:ext cx="1275292" cy="1275292"/>
    <xdr:pic>
      <xdr:nvPicPr>
        <xdr:cNvPr id="2082" name="Image 2081">
          <a:extLst>
            <a:ext uri="{FF2B5EF4-FFF2-40B4-BE49-F238E27FC236}">
              <a16:creationId xmlns:a16="http://schemas.microsoft.com/office/drawing/2014/main" id="{37B0420B-65CC-4E24-9059-47F1B4A7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209" y="623071526"/>
          <a:ext cx="1275292" cy="1275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673100</xdr:colOff>
      <xdr:row>160</xdr:row>
      <xdr:rowOff>147109</xdr:rowOff>
    </xdr:from>
    <xdr:ext cx="1428750" cy="1639302"/>
    <xdr:pic>
      <xdr:nvPicPr>
        <xdr:cNvPr id="2083" name="Image 2082">
          <a:extLst>
            <a:ext uri="{FF2B5EF4-FFF2-40B4-BE49-F238E27FC236}">
              <a16:creationId xmlns:a16="http://schemas.microsoft.com/office/drawing/2014/main" id="{CCA8465D-BDAA-4425-9892-C18D205983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13" t="4702" r="18703" b="12794"/>
        <a:stretch/>
      </xdr:blipFill>
      <xdr:spPr bwMode="auto">
        <a:xfrm>
          <a:off x="673100" y="328873909"/>
          <a:ext cx="1428750" cy="1639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609600</xdr:colOff>
      <xdr:row>161</xdr:row>
      <xdr:rowOff>114301</xdr:rowOff>
    </xdr:from>
    <xdr:to>
      <xdr:col>0</xdr:col>
      <xdr:colOff>1905000</xdr:colOff>
      <xdr:row>161</xdr:row>
      <xdr:rowOff>1843727</xdr:rowOff>
    </xdr:to>
    <xdr:pic>
      <xdr:nvPicPr>
        <xdr:cNvPr id="2084" name="Image 2083" descr="버버리(BURBERRY) 모노그램 캐시미어 블렌드 후드 집업 8057142 A1420 | jentestore">
          <a:extLst>
            <a:ext uri="{FF2B5EF4-FFF2-40B4-BE49-F238E27FC236}">
              <a16:creationId xmlns:a16="http://schemas.microsoft.com/office/drawing/2014/main" id="{B26066BD-1809-C1D6-9037-E62057C3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27164101"/>
          <a:ext cx="1295400" cy="1729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514350</xdr:colOff>
      <xdr:row>162</xdr:row>
      <xdr:rowOff>0</xdr:rowOff>
    </xdr:from>
    <xdr:to>
      <xdr:col>0</xdr:col>
      <xdr:colOff>1847850</xdr:colOff>
      <xdr:row>162</xdr:row>
      <xdr:rowOff>1780291</xdr:rowOff>
    </xdr:to>
    <xdr:pic>
      <xdr:nvPicPr>
        <xdr:cNvPr id="2085" name="Image 2084" descr="Burberry Cotton Polo Shirt | White | FARFETCH ID">
          <a:extLst>
            <a:ext uri="{FF2B5EF4-FFF2-40B4-BE49-F238E27FC236}">
              <a16:creationId xmlns:a16="http://schemas.microsoft.com/office/drawing/2014/main" id="{A5AC57CC-274B-BE9B-4A29-846E401CC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28935750"/>
          <a:ext cx="1333500" cy="1780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304801</xdr:colOff>
      <xdr:row>163</xdr:row>
      <xdr:rowOff>66675</xdr:rowOff>
    </xdr:from>
    <xdr:to>
      <xdr:col>1</xdr:col>
      <xdr:colOff>1</xdr:colOff>
      <xdr:row>163</xdr:row>
      <xdr:rowOff>1838325</xdr:rowOff>
    </xdr:to>
    <xdr:pic>
      <xdr:nvPicPr>
        <xdr:cNvPr id="2086" name="Image 2085" descr="Burberry Birch Brown Check Jacquard Skirt, Size X-Small 8043412 - Clothing  - Jomashop">
          <a:extLst>
            <a:ext uri="{FF2B5EF4-FFF2-40B4-BE49-F238E27FC236}">
              <a16:creationId xmlns:a16="http://schemas.microsoft.com/office/drawing/2014/main" id="{DFA5F5DF-7783-84C6-A095-8E834C460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630850275"/>
          <a:ext cx="177165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419100</xdr:colOff>
      <xdr:row>164</xdr:row>
      <xdr:rowOff>0</xdr:rowOff>
    </xdr:from>
    <xdr:to>
      <xdr:col>0</xdr:col>
      <xdr:colOff>1847850</xdr:colOff>
      <xdr:row>164</xdr:row>
      <xdr:rowOff>1905000</xdr:rowOff>
    </xdr:to>
    <xdr:pic>
      <xdr:nvPicPr>
        <xdr:cNvPr id="2087" name="Image 2086" descr="Burberry Vintage Check intarsia-knit Jumper | Neutrals | FARFETCH BE">
          <a:extLst>
            <a:ext uri="{FF2B5EF4-FFF2-40B4-BE49-F238E27FC236}">
              <a16:creationId xmlns:a16="http://schemas.microsoft.com/office/drawing/2014/main" id="{88C38D18-D129-17C2-E981-5DFF25F31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32631450"/>
          <a:ext cx="1428750" cy="1907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628650</xdr:colOff>
      <xdr:row>165</xdr:row>
      <xdr:rowOff>57150</xdr:rowOff>
    </xdr:from>
    <xdr:to>
      <xdr:col>0</xdr:col>
      <xdr:colOff>1543050</xdr:colOff>
      <xdr:row>165</xdr:row>
      <xdr:rowOff>1892788</xdr:rowOff>
    </xdr:to>
    <xdr:pic>
      <xdr:nvPicPr>
        <xdr:cNvPr id="2088" name="Image 2087" descr="Wool Tailored Trousers in Rock grey - Men | Burberry® Official">
          <a:extLst>
            <a:ext uri="{FF2B5EF4-FFF2-40B4-BE49-F238E27FC236}">
              <a16:creationId xmlns:a16="http://schemas.microsoft.com/office/drawing/2014/main" id="{61A58AB2-F6C4-EFD0-0431-6E285BFF29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32" t="10084" r="32075" b="17647"/>
        <a:stretch/>
      </xdr:blipFill>
      <xdr:spPr bwMode="auto">
        <a:xfrm>
          <a:off x="628650" y="634822200"/>
          <a:ext cx="914400" cy="1848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762000</xdr:colOff>
      <xdr:row>166</xdr:row>
      <xdr:rowOff>38101</xdr:rowOff>
    </xdr:from>
    <xdr:to>
      <xdr:col>0</xdr:col>
      <xdr:colOff>1895475</xdr:colOff>
      <xdr:row>166</xdr:row>
      <xdr:rowOff>1817763</xdr:rowOff>
    </xdr:to>
    <xdr:pic>
      <xdr:nvPicPr>
        <xdr:cNvPr id="2089" name="Image 2088" descr="Burberry Dark Birch Brown Winifred Check Skirt, Brand Size 8 (US Size 6)  8050631 - Clothing - Jomashop">
          <a:extLst>
            <a:ext uri="{FF2B5EF4-FFF2-40B4-BE49-F238E27FC236}">
              <a16:creationId xmlns:a16="http://schemas.microsoft.com/office/drawing/2014/main" id="{337A80E9-9ED1-4C38-E146-87832497E7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56" t="889" r="24889" b="24445"/>
        <a:stretch/>
      </xdr:blipFill>
      <xdr:spPr bwMode="auto">
        <a:xfrm>
          <a:off x="762000" y="636784351"/>
          <a:ext cx="1133475" cy="1779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166</xdr:row>
      <xdr:rowOff>1828801</xdr:rowOff>
    </xdr:from>
    <xdr:to>
      <xdr:col>1</xdr:col>
      <xdr:colOff>0</xdr:colOff>
      <xdr:row>167</xdr:row>
      <xdr:rowOff>2057400</xdr:rowOff>
    </xdr:to>
    <xdr:pic>
      <xdr:nvPicPr>
        <xdr:cNvPr id="2090" name="Image 2089" descr="Brown 'Vivienne' hoodie Burberry - Юбки карандаши burberry -  SchaferandweinerShops Netherlands">
          <a:extLst>
            <a:ext uri="{FF2B5EF4-FFF2-40B4-BE49-F238E27FC236}">
              <a16:creationId xmlns:a16="http://schemas.microsoft.com/office/drawing/2014/main" id="{40C12685-4648-2C04-E457-89AEA609C9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727"/>
        <a:stretch/>
      </xdr:blipFill>
      <xdr:spPr bwMode="auto">
        <a:xfrm>
          <a:off x="457200" y="638575051"/>
          <a:ext cx="1743075" cy="207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838201</xdr:colOff>
      <xdr:row>168</xdr:row>
      <xdr:rowOff>38101</xdr:rowOff>
    </xdr:from>
    <xdr:to>
      <xdr:col>0</xdr:col>
      <xdr:colOff>1847851</xdr:colOff>
      <xdr:row>168</xdr:row>
      <xdr:rowOff>1993901</xdr:rowOff>
    </xdr:to>
    <xdr:pic>
      <xdr:nvPicPr>
        <xdr:cNvPr id="2091" name="Image 2090" descr="Pantalon Cavalier Burberry - Femme – myCompañero">
          <a:extLst>
            <a:ext uri="{FF2B5EF4-FFF2-40B4-BE49-F238E27FC236}">
              <a16:creationId xmlns:a16="http://schemas.microsoft.com/office/drawing/2014/main" id="{8BB885C6-EBCE-B1A1-9C8E-B66B31D099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78" r="27111" b="8445"/>
        <a:stretch/>
      </xdr:blipFill>
      <xdr:spPr bwMode="auto">
        <a:xfrm>
          <a:off x="838201" y="640784851"/>
          <a:ext cx="1009650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571500</xdr:colOff>
      <xdr:row>169</xdr:row>
      <xdr:rowOff>38101</xdr:rowOff>
    </xdr:from>
    <xdr:to>
      <xdr:col>0</xdr:col>
      <xdr:colOff>2028825</xdr:colOff>
      <xdr:row>169</xdr:row>
      <xdr:rowOff>1866901</xdr:rowOff>
    </xdr:to>
    <xdr:pic>
      <xdr:nvPicPr>
        <xdr:cNvPr id="2092" name="Image 2091" descr="Burberry Swan-Print Crew Neck T-Shirt, Size Small 8077875 - Clothing -  Jomashop">
          <a:extLst>
            <a:ext uri="{FF2B5EF4-FFF2-40B4-BE49-F238E27FC236}">
              <a16:creationId xmlns:a16="http://schemas.microsoft.com/office/drawing/2014/main" id="{E1D3D7CF-BBD7-1AC9-A27D-F381305A65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89" t="5333" r="15111" b="9334"/>
        <a:stretch/>
      </xdr:blipFill>
      <xdr:spPr bwMode="auto">
        <a:xfrm>
          <a:off x="571500" y="642861301"/>
          <a:ext cx="1457325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170</xdr:row>
      <xdr:rowOff>95249</xdr:rowOff>
    </xdr:from>
    <xdr:to>
      <xdr:col>0</xdr:col>
      <xdr:colOff>1962149</xdr:colOff>
      <xdr:row>170</xdr:row>
      <xdr:rowOff>1821781</xdr:rowOff>
    </xdr:to>
    <xdr:pic>
      <xdr:nvPicPr>
        <xdr:cNvPr id="2093" name="Image 2092" descr="Burberry Diamond-Pattern Wool Jumper, Size Large 8077214 - Clothing -  Jomashop">
          <a:extLst>
            <a:ext uri="{FF2B5EF4-FFF2-40B4-BE49-F238E27FC236}">
              <a16:creationId xmlns:a16="http://schemas.microsoft.com/office/drawing/2014/main" id="{2680AA65-7C12-FA46-0514-FF5F3B2863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12" t="7110" r="17333" b="20001"/>
        <a:stretch/>
      </xdr:blipFill>
      <xdr:spPr bwMode="auto">
        <a:xfrm>
          <a:off x="361950" y="644880599"/>
          <a:ext cx="1600199" cy="172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433288</xdr:colOff>
      <xdr:row>171</xdr:row>
      <xdr:rowOff>95250</xdr:rowOff>
    </xdr:from>
    <xdr:to>
      <xdr:col>1</xdr:col>
      <xdr:colOff>1</xdr:colOff>
      <xdr:row>171</xdr:row>
      <xdr:rowOff>1638299</xdr:rowOff>
    </xdr:to>
    <xdr:pic>
      <xdr:nvPicPr>
        <xdr:cNvPr id="2094" name="Image 2093" descr="Burberry Crochet Cotton Mini Skirt, Size X-Large 8071648 - Clothing -  Jomashop">
          <a:extLst>
            <a:ext uri="{FF2B5EF4-FFF2-40B4-BE49-F238E27FC236}">
              <a16:creationId xmlns:a16="http://schemas.microsoft.com/office/drawing/2014/main" id="{F8FE79A9-D3F8-43B8-804E-E5E199B677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66" t="2667" r="27556" b="55555"/>
        <a:stretch/>
      </xdr:blipFill>
      <xdr:spPr bwMode="auto">
        <a:xfrm>
          <a:off x="433288" y="646728450"/>
          <a:ext cx="1690788" cy="154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730250</xdr:colOff>
      <xdr:row>172</xdr:row>
      <xdr:rowOff>76200</xdr:rowOff>
    </xdr:from>
    <xdr:to>
      <xdr:col>0</xdr:col>
      <xdr:colOff>1879600</xdr:colOff>
      <xdr:row>172</xdr:row>
      <xdr:rowOff>1727320</xdr:rowOff>
    </xdr:to>
    <xdr:pic>
      <xdr:nvPicPr>
        <xdr:cNvPr id="2095" name="Image 2094" descr="Burberry Men's Beige Ip Check Camouflage Wool Blend Jacquard Jogging Pants,  Size XX-Large 8049529 5045627448984 - Clothing - Jomashop">
          <a:extLst>
            <a:ext uri="{FF2B5EF4-FFF2-40B4-BE49-F238E27FC236}">
              <a16:creationId xmlns:a16="http://schemas.microsoft.com/office/drawing/2014/main" id="{A5BDC499-C009-17BE-BFA6-4D745D6476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55" t="37333" r="34667" b="12889"/>
        <a:stretch/>
      </xdr:blipFill>
      <xdr:spPr bwMode="auto">
        <a:xfrm>
          <a:off x="730250" y="335000600"/>
          <a:ext cx="1149350" cy="1651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173</xdr:row>
      <xdr:rowOff>76201</xdr:rowOff>
    </xdr:from>
    <xdr:to>
      <xdr:col>0</xdr:col>
      <xdr:colOff>2025271</xdr:colOff>
      <xdr:row>173</xdr:row>
      <xdr:rowOff>1562100</xdr:rowOff>
    </xdr:to>
    <xdr:pic>
      <xdr:nvPicPr>
        <xdr:cNvPr id="2096" name="Image 2095" descr="Jersey top Burberry Multicolour size S International in Polyester - 57150031">
          <a:extLst>
            <a:ext uri="{FF2B5EF4-FFF2-40B4-BE49-F238E27FC236}">
              <a16:creationId xmlns:a16="http://schemas.microsoft.com/office/drawing/2014/main" id="{03899EB1-D8B4-0B49-0DE8-DD21FDE4A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50405101"/>
          <a:ext cx="1663321" cy="1485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533400</xdr:colOff>
      <xdr:row>173</xdr:row>
      <xdr:rowOff>1828800</xdr:rowOff>
    </xdr:from>
    <xdr:to>
      <xdr:col>0</xdr:col>
      <xdr:colOff>1905000</xdr:colOff>
      <xdr:row>174</xdr:row>
      <xdr:rowOff>1812107</xdr:rowOff>
    </xdr:to>
    <xdr:pic>
      <xdr:nvPicPr>
        <xdr:cNvPr id="2097" name="Image 2096" descr="Burberry Rundhalspullover - Bunt - Bunt - Damen|8076945 | THEBS">
          <a:extLst>
            <a:ext uri="{FF2B5EF4-FFF2-40B4-BE49-F238E27FC236}">
              <a16:creationId xmlns:a16="http://schemas.microsoft.com/office/drawing/2014/main" id="{5F4875B5-731C-12E3-448C-B60FBD90C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52157700"/>
          <a:ext cx="1371600" cy="1831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533400</xdr:colOff>
      <xdr:row>175</xdr:row>
      <xdr:rowOff>76201</xdr:rowOff>
    </xdr:from>
    <xdr:to>
      <xdr:col>0</xdr:col>
      <xdr:colOff>1800225</xdr:colOff>
      <xdr:row>175</xdr:row>
      <xdr:rowOff>2129791</xdr:rowOff>
    </xdr:to>
    <xdr:pic>
      <xdr:nvPicPr>
        <xdr:cNvPr id="2098" name="Image 2097" descr="Burberry Ladies Vine Aran Long-Sleeve Knitted Dress, Size Medium 8084712 -  Clothing - Jomashop">
          <a:extLst>
            <a:ext uri="{FF2B5EF4-FFF2-40B4-BE49-F238E27FC236}">
              <a16:creationId xmlns:a16="http://schemas.microsoft.com/office/drawing/2014/main" id="{CD5BCBE4-C11F-C125-A538-18083684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89" t="3556" r="32889" b="27999"/>
        <a:stretch/>
      </xdr:blipFill>
      <xdr:spPr bwMode="auto">
        <a:xfrm>
          <a:off x="533400" y="654100801"/>
          <a:ext cx="1266825" cy="2053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176</xdr:row>
      <xdr:rowOff>1</xdr:rowOff>
    </xdr:from>
    <xdr:to>
      <xdr:col>0</xdr:col>
      <xdr:colOff>1847850</xdr:colOff>
      <xdr:row>176</xdr:row>
      <xdr:rowOff>1962151</xdr:rowOff>
    </xdr:to>
    <xdr:pic>
      <xdr:nvPicPr>
        <xdr:cNvPr id="2099" name="Image 2098" descr="BURBERRY: jacket in quilted nylon - Black | Burberry jacket 8074081 online  at GIGLIO.COM">
          <a:extLst>
            <a:ext uri="{FF2B5EF4-FFF2-40B4-BE49-F238E27FC236}">
              <a16:creationId xmlns:a16="http://schemas.microsoft.com/office/drawing/2014/main" id="{488D6B30-7B87-DEB8-2972-330BDCE05D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9" t="1544" r="11340" b="18919"/>
        <a:stretch/>
      </xdr:blipFill>
      <xdr:spPr bwMode="auto">
        <a:xfrm>
          <a:off x="381000" y="656234401"/>
          <a:ext cx="1466850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177</xdr:row>
      <xdr:rowOff>26512</xdr:rowOff>
    </xdr:from>
    <xdr:to>
      <xdr:col>0</xdr:col>
      <xdr:colOff>1733550</xdr:colOff>
      <xdr:row>177</xdr:row>
      <xdr:rowOff>1857669</xdr:rowOff>
    </xdr:to>
    <xdr:pic>
      <xdr:nvPicPr>
        <xdr:cNvPr id="2100" name="Image 2099" descr="Burberry coles reversible vest - Multicolour - Women|8072686">
          <a:extLst>
            <a:ext uri="{FF2B5EF4-FFF2-40B4-BE49-F238E27FC236}">
              <a16:creationId xmlns:a16="http://schemas.microsoft.com/office/drawing/2014/main" id="{7C0AB6FD-52F3-95D7-474E-F4A22EF64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58261162"/>
          <a:ext cx="1371600" cy="1831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419100</xdr:colOff>
      <xdr:row>178</xdr:row>
      <xdr:rowOff>0</xdr:rowOff>
    </xdr:from>
    <xdr:to>
      <xdr:col>1</xdr:col>
      <xdr:colOff>0</xdr:colOff>
      <xdr:row>178</xdr:row>
      <xdr:rowOff>1724025</xdr:rowOff>
    </xdr:to>
    <xdr:pic>
      <xdr:nvPicPr>
        <xdr:cNvPr id="2101" name="Image 2100" descr="Burberry Ladies Blue Topaz Jersey Sash Detail Wool Ramie Tailored Jacket,  Brand Size 12 (US Size 10) 4566152 - Clothing - Jomashop">
          <a:extLst>
            <a:ext uri="{FF2B5EF4-FFF2-40B4-BE49-F238E27FC236}">
              <a16:creationId xmlns:a16="http://schemas.microsoft.com/office/drawing/2014/main" id="{970B7F6F-5BA1-3F28-2922-13A97029E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60273000"/>
          <a:ext cx="1724025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533400</xdr:colOff>
      <xdr:row>179</xdr:row>
      <xdr:rowOff>0</xdr:rowOff>
    </xdr:from>
    <xdr:to>
      <xdr:col>0</xdr:col>
      <xdr:colOff>1924050</xdr:colOff>
      <xdr:row>180</xdr:row>
      <xdr:rowOff>1</xdr:rowOff>
    </xdr:to>
    <xdr:pic>
      <xdr:nvPicPr>
        <xdr:cNvPr id="135" name="Image 134" descr="BURBERRY: T-shirt femme - Rose | T-Shirt Burberry 8070916 en ligne sur  GIGLIO.COM">
          <a:extLst>
            <a:ext uri="{FF2B5EF4-FFF2-40B4-BE49-F238E27FC236}">
              <a16:creationId xmlns:a16="http://schemas.microsoft.com/office/drawing/2014/main" id="{802C1BEC-0A71-3446-4C45-54DFF43D4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62120850"/>
          <a:ext cx="1390650" cy="1856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628650</xdr:colOff>
      <xdr:row>180</xdr:row>
      <xdr:rowOff>1</xdr:rowOff>
    </xdr:from>
    <xdr:to>
      <xdr:col>0</xdr:col>
      <xdr:colOff>1914525</xdr:colOff>
      <xdr:row>180</xdr:row>
      <xdr:rowOff>2082801</xdr:rowOff>
    </xdr:to>
    <xdr:pic>
      <xdr:nvPicPr>
        <xdr:cNvPr id="691" name="Image 690" descr="Burberry Ribbed Knit Zip-Up Dress - Ripple | Editorialist">
          <a:extLst>
            <a:ext uri="{FF2B5EF4-FFF2-40B4-BE49-F238E27FC236}">
              <a16:creationId xmlns:a16="http://schemas.microsoft.com/office/drawing/2014/main" id="{54E0FF34-8BDC-9B20-33F8-6BD05103C2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86" t="4781" r="24876" b="7570"/>
        <a:stretch/>
      </xdr:blipFill>
      <xdr:spPr bwMode="auto">
        <a:xfrm>
          <a:off x="628650" y="663968701"/>
          <a:ext cx="1285875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876300</xdr:colOff>
      <xdr:row>181</xdr:row>
      <xdr:rowOff>1</xdr:rowOff>
    </xdr:from>
    <xdr:to>
      <xdr:col>0</xdr:col>
      <xdr:colOff>1695450</xdr:colOff>
      <xdr:row>181</xdr:row>
      <xdr:rowOff>1847104</xdr:rowOff>
    </xdr:to>
    <xdr:pic>
      <xdr:nvPicPr>
        <xdr:cNvPr id="2050" name="Image 2049" descr="Burberry Rollkragenpullover - Schwarz - Schwarz - Damen|8075917">
          <a:extLst>
            <a:ext uri="{FF2B5EF4-FFF2-40B4-BE49-F238E27FC236}">
              <a16:creationId xmlns:a16="http://schemas.microsoft.com/office/drawing/2014/main" id="{27878FD5-257A-EF92-9534-509A56AB1F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66" t="3862" r="28866" b="7336"/>
        <a:stretch/>
      </xdr:blipFill>
      <xdr:spPr bwMode="auto">
        <a:xfrm>
          <a:off x="876300" y="666102301"/>
          <a:ext cx="819150" cy="1847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571499</xdr:colOff>
      <xdr:row>182</xdr:row>
      <xdr:rowOff>76201</xdr:rowOff>
    </xdr:from>
    <xdr:to>
      <xdr:col>0</xdr:col>
      <xdr:colOff>2000250</xdr:colOff>
      <xdr:row>182</xdr:row>
      <xdr:rowOff>1911351</xdr:rowOff>
    </xdr:to>
    <xdr:pic>
      <xdr:nvPicPr>
        <xdr:cNvPr id="2052" name="Image 2051" descr="Burberry Long Sleeve Short Zip Hoodie, Size X-Small 8077605 - Clothing -  Jomashop">
          <a:extLst>
            <a:ext uri="{FF2B5EF4-FFF2-40B4-BE49-F238E27FC236}">
              <a16:creationId xmlns:a16="http://schemas.microsoft.com/office/drawing/2014/main" id="{6C3638C1-BF7F-DE3C-F042-9B987D26E6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89" t="7112" r="16444" b="6667"/>
        <a:stretch/>
      </xdr:blipFill>
      <xdr:spPr bwMode="auto">
        <a:xfrm>
          <a:off x="571499" y="668216851"/>
          <a:ext cx="1428751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590549</xdr:colOff>
      <xdr:row>183</xdr:row>
      <xdr:rowOff>0</xdr:rowOff>
    </xdr:from>
    <xdr:to>
      <xdr:col>0</xdr:col>
      <xdr:colOff>1847850</xdr:colOff>
      <xdr:row>183</xdr:row>
      <xdr:rowOff>1905000</xdr:rowOff>
    </xdr:to>
    <xdr:pic>
      <xdr:nvPicPr>
        <xdr:cNvPr id="2102" name="Image 2101" descr="Check Trim Cotton T-shirt Dress in Black - Women | Burberry® Official">
          <a:extLst>
            <a:ext uri="{FF2B5EF4-FFF2-40B4-BE49-F238E27FC236}">
              <a16:creationId xmlns:a16="http://schemas.microsoft.com/office/drawing/2014/main" id="{56677671-8046-8551-946F-D126670F6C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89" t="10714" r="21777" b="7143"/>
        <a:stretch/>
      </xdr:blipFill>
      <xdr:spPr bwMode="auto">
        <a:xfrm>
          <a:off x="590549" y="670102800"/>
          <a:ext cx="1257301" cy="1927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184</xdr:row>
      <xdr:rowOff>114302</xdr:rowOff>
    </xdr:from>
    <xdr:to>
      <xdr:col>1</xdr:col>
      <xdr:colOff>0</xdr:colOff>
      <xdr:row>184</xdr:row>
      <xdr:rowOff>1434984</xdr:rowOff>
    </xdr:to>
    <xdr:pic>
      <xdr:nvPicPr>
        <xdr:cNvPr id="2103" name="Image 2102" descr="Burberry Ladies Dandelion Polka Dot Print Mohair Wool Brief, Size Small  8062609 - Clothing - Jomashop">
          <a:extLst>
            <a:ext uri="{FF2B5EF4-FFF2-40B4-BE49-F238E27FC236}">
              <a16:creationId xmlns:a16="http://schemas.microsoft.com/office/drawing/2014/main" id="{813F2CFE-167A-DB2E-BEBE-754F42694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2" r="28889" b="72445"/>
        <a:stretch/>
      </xdr:blipFill>
      <xdr:spPr bwMode="auto">
        <a:xfrm>
          <a:off x="0" y="672236402"/>
          <a:ext cx="2343150" cy="1320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438151</xdr:colOff>
      <xdr:row>185</xdr:row>
      <xdr:rowOff>1</xdr:rowOff>
    </xdr:from>
    <xdr:to>
      <xdr:col>1</xdr:col>
      <xdr:colOff>1</xdr:colOff>
      <xdr:row>185</xdr:row>
      <xdr:rowOff>1809751</xdr:rowOff>
    </xdr:to>
    <xdr:pic>
      <xdr:nvPicPr>
        <xdr:cNvPr id="2104" name="Image 2103" descr="Burberry Margot Logo Applique T-Shirt, Size X-Small 8072099 5045702227275 -  Clothing - Jomashop">
          <a:extLst>
            <a:ext uri="{FF2B5EF4-FFF2-40B4-BE49-F238E27FC236}">
              <a16:creationId xmlns:a16="http://schemas.microsoft.com/office/drawing/2014/main" id="{3231110C-8413-F0F6-D3B3-9C2903B52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1" y="673969951"/>
          <a:ext cx="18097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723900</xdr:colOff>
      <xdr:row>186</xdr:row>
      <xdr:rowOff>57150</xdr:rowOff>
    </xdr:from>
    <xdr:to>
      <xdr:col>0</xdr:col>
      <xdr:colOff>1828800</xdr:colOff>
      <xdr:row>186</xdr:row>
      <xdr:rowOff>1798205</xdr:rowOff>
    </xdr:to>
    <xdr:pic>
      <xdr:nvPicPr>
        <xdr:cNvPr id="233" name="Image 232" descr="Burberry Checked Silk Skirt, Size Medium 8088868 - Clothing - Jomashop">
          <a:extLst>
            <a:ext uri="{FF2B5EF4-FFF2-40B4-BE49-F238E27FC236}">
              <a16:creationId xmlns:a16="http://schemas.microsoft.com/office/drawing/2014/main" id="{B8B65884-E853-1F0E-3F27-F3A8366790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56" t="6222" r="28444" b="24444"/>
        <a:stretch/>
      </xdr:blipFill>
      <xdr:spPr bwMode="auto">
        <a:xfrm>
          <a:off x="723900" y="675874950"/>
          <a:ext cx="1104900" cy="174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685799</xdr:colOff>
      <xdr:row>187</xdr:row>
      <xdr:rowOff>76199</xdr:rowOff>
    </xdr:from>
    <xdr:to>
      <xdr:col>0</xdr:col>
      <xdr:colOff>1828800</xdr:colOff>
      <xdr:row>187</xdr:row>
      <xdr:rowOff>1887746</xdr:rowOff>
    </xdr:to>
    <xdr:pic>
      <xdr:nvPicPr>
        <xdr:cNvPr id="682" name="Image 681" descr="Écharpe en cachemire Check contrastant (Beige d'archive/Blanc naturel) |  Site officiel Burberry®">
          <a:extLst>
            <a:ext uri="{FF2B5EF4-FFF2-40B4-BE49-F238E27FC236}">
              <a16:creationId xmlns:a16="http://schemas.microsoft.com/office/drawing/2014/main" id="{93B48192-79E3-7962-C067-BB4662A0ED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56" t="14287" r="25333" b="10714"/>
        <a:stretch/>
      </xdr:blipFill>
      <xdr:spPr bwMode="auto">
        <a:xfrm>
          <a:off x="685799" y="677741849"/>
          <a:ext cx="1143001" cy="1811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685800</xdr:colOff>
      <xdr:row>188</xdr:row>
      <xdr:rowOff>38100</xdr:rowOff>
    </xdr:from>
    <xdr:to>
      <xdr:col>0</xdr:col>
      <xdr:colOff>1924049</xdr:colOff>
      <xdr:row>188</xdr:row>
      <xdr:rowOff>1824988</xdr:rowOff>
    </xdr:to>
    <xdr:pic>
      <xdr:nvPicPr>
        <xdr:cNvPr id="2105" name="Image 2104" descr="Check Cotton Dress in Sand beige | Burberry® Official">
          <a:extLst>
            <a:ext uri="{FF2B5EF4-FFF2-40B4-BE49-F238E27FC236}">
              <a16:creationId xmlns:a16="http://schemas.microsoft.com/office/drawing/2014/main" id="{BCC7FDC4-4B79-A3AB-77CE-1F9111383F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0" t="20537" r="32444" b="19642"/>
        <a:stretch/>
      </xdr:blipFill>
      <xdr:spPr bwMode="auto">
        <a:xfrm>
          <a:off x="685800" y="679704000"/>
          <a:ext cx="1238249" cy="1786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628650</xdr:colOff>
      <xdr:row>189</xdr:row>
      <xdr:rowOff>57151</xdr:rowOff>
    </xdr:from>
    <xdr:to>
      <xdr:col>0</xdr:col>
      <xdr:colOff>1885950</xdr:colOff>
      <xdr:row>189</xdr:row>
      <xdr:rowOff>1885950</xdr:rowOff>
    </xdr:to>
    <xdr:pic>
      <xdr:nvPicPr>
        <xdr:cNvPr id="2106" name="Image 2105" descr="BURBERRY: T-shirt homme - Blanc | T-Shirt Burberry 8072751 en ligne sur  GIGLIO.COM">
          <a:extLst>
            <a:ext uri="{FF2B5EF4-FFF2-40B4-BE49-F238E27FC236}">
              <a16:creationId xmlns:a16="http://schemas.microsoft.com/office/drawing/2014/main" id="{CC1E11CC-5485-F6B1-05D5-EA613CB059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94" t="7722" r="15464" b="18146"/>
        <a:stretch/>
      </xdr:blipFill>
      <xdr:spPr bwMode="auto">
        <a:xfrm>
          <a:off x="628650" y="681570901"/>
          <a:ext cx="1257300" cy="1828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419099</xdr:colOff>
      <xdr:row>190</xdr:row>
      <xdr:rowOff>95250</xdr:rowOff>
    </xdr:from>
    <xdr:to>
      <xdr:col>0</xdr:col>
      <xdr:colOff>1887112</xdr:colOff>
      <xdr:row>190</xdr:row>
      <xdr:rowOff>1790700</xdr:rowOff>
    </xdr:to>
    <xdr:pic>
      <xdr:nvPicPr>
        <xdr:cNvPr id="2107" name="Image 2106" descr="Check Wool Cashmere Bomber Jacket in Dark birch brown - Women | Burberry®  Official">
          <a:extLst>
            <a:ext uri="{FF2B5EF4-FFF2-40B4-BE49-F238E27FC236}">
              <a16:creationId xmlns:a16="http://schemas.microsoft.com/office/drawing/2014/main" id="{6F48C37E-5431-5AF0-6ABC-BE9905517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78" t="16964" r="19111" b="9821"/>
        <a:stretch/>
      </xdr:blipFill>
      <xdr:spPr bwMode="auto">
        <a:xfrm>
          <a:off x="419099" y="683571150"/>
          <a:ext cx="1468013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819150</xdr:colOff>
      <xdr:row>191</xdr:row>
      <xdr:rowOff>19050</xdr:rowOff>
    </xdr:from>
    <xdr:to>
      <xdr:col>0</xdr:col>
      <xdr:colOff>2009775</xdr:colOff>
      <xdr:row>191</xdr:row>
      <xdr:rowOff>1831329</xdr:rowOff>
    </xdr:to>
    <xdr:pic>
      <xdr:nvPicPr>
        <xdr:cNvPr id="2108" name="Image 2107" descr="Burberry All Over Rose Print Wool Jogging Pants, Size XX-Large 8082740 -  Clothing - Jomashop">
          <a:extLst>
            <a:ext uri="{FF2B5EF4-FFF2-40B4-BE49-F238E27FC236}">
              <a16:creationId xmlns:a16="http://schemas.microsoft.com/office/drawing/2014/main" id="{B279E33D-78D2-4438-3DE3-B023611E19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78" t="8889" r="24000" b="14667"/>
        <a:stretch/>
      </xdr:blipFill>
      <xdr:spPr bwMode="auto">
        <a:xfrm>
          <a:off x="819150" y="685342800"/>
          <a:ext cx="1190625" cy="1812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723900</xdr:colOff>
      <xdr:row>192</xdr:row>
      <xdr:rowOff>0</xdr:rowOff>
    </xdr:from>
    <xdr:to>
      <xdr:col>0</xdr:col>
      <xdr:colOff>1762125</xdr:colOff>
      <xdr:row>192</xdr:row>
      <xdr:rowOff>2247900</xdr:rowOff>
    </xdr:to>
    <xdr:pic>
      <xdr:nvPicPr>
        <xdr:cNvPr id="2109" name="Image 2108" descr="Шелковое платье Burberry 8046737 221/9C6 купить по цене 52 980 ГРН | Helen  Marlen">
          <a:extLst>
            <a:ext uri="{FF2B5EF4-FFF2-40B4-BE49-F238E27FC236}">
              <a16:creationId xmlns:a16="http://schemas.microsoft.com/office/drawing/2014/main" id="{D16DF228-9765-B0F6-D8B6-6D5459DF16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60" t="5882" r="21621" b="7354"/>
        <a:stretch/>
      </xdr:blipFill>
      <xdr:spPr bwMode="auto">
        <a:xfrm>
          <a:off x="723900" y="688295550"/>
          <a:ext cx="1038225" cy="224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704851</xdr:colOff>
      <xdr:row>193</xdr:row>
      <xdr:rowOff>38099</xdr:rowOff>
    </xdr:from>
    <xdr:to>
      <xdr:col>0</xdr:col>
      <xdr:colOff>1714501</xdr:colOff>
      <xdr:row>193</xdr:row>
      <xdr:rowOff>1695450</xdr:rowOff>
    </xdr:to>
    <xdr:pic>
      <xdr:nvPicPr>
        <xdr:cNvPr id="2110" name="Image 2109" descr="Burberry Ladies Black Cutout Zip-Detail Skinny Jeans, Brand Size 6 (US Size  4) 4567686 - Clothing - Jomashop">
          <a:extLst>
            <a:ext uri="{FF2B5EF4-FFF2-40B4-BE49-F238E27FC236}">
              <a16:creationId xmlns:a16="http://schemas.microsoft.com/office/drawing/2014/main" id="{41950AB2-592A-5BF3-7B52-F130F3EF7A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67" t="9777" r="26222" b="12889"/>
        <a:stretch/>
      </xdr:blipFill>
      <xdr:spPr bwMode="auto">
        <a:xfrm>
          <a:off x="704851" y="690772049"/>
          <a:ext cx="1009650" cy="1657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590549</xdr:colOff>
      <xdr:row>194</xdr:row>
      <xdr:rowOff>1</xdr:rowOff>
    </xdr:from>
    <xdr:to>
      <xdr:col>0</xdr:col>
      <xdr:colOff>1771650</xdr:colOff>
      <xdr:row>195</xdr:row>
      <xdr:rowOff>3972</xdr:rowOff>
    </xdr:to>
    <xdr:pic>
      <xdr:nvPicPr>
        <xdr:cNvPr id="2111" name="Image 2110" descr="Burberry Branley EKD Denim Boyfriend Jeans, Brand Size 12 ( US Size 10 )  8073125 - Clothing - Jomashop">
          <a:extLst>
            <a:ext uri="{FF2B5EF4-FFF2-40B4-BE49-F238E27FC236}">
              <a16:creationId xmlns:a16="http://schemas.microsoft.com/office/drawing/2014/main" id="{A5804E26-0072-C1FE-33A5-BA57FF5CC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6" r="17335"/>
        <a:stretch/>
      </xdr:blipFill>
      <xdr:spPr bwMode="auto">
        <a:xfrm>
          <a:off x="590549" y="692581801"/>
          <a:ext cx="1181101" cy="184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666750</xdr:colOff>
      <xdr:row>195</xdr:row>
      <xdr:rowOff>76200</xdr:rowOff>
    </xdr:from>
    <xdr:to>
      <xdr:col>0</xdr:col>
      <xdr:colOff>1638300</xdr:colOff>
      <xdr:row>195</xdr:row>
      <xdr:rowOff>2057400</xdr:rowOff>
    </xdr:to>
    <xdr:pic>
      <xdr:nvPicPr>
        <xdr:cNvPr id="2113" name="Image 2112">
          <a:extLst>
            <a:ext uri="{FF2B5EF4-FFF2-40B4-BE49-F238E27FC236}">
              <a16:creationId xmlns:a16="http://schemas.microsoft.com/office/drawing/2014/main" id="{1ABA4ECC-C36B-1B91-DA10-F211C05D06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90" t="12607" r="21886" b="11712"/>
        <a:stretch/>
      </xdr:blipFill>
      <xdr:spPr bwMode="auto">
        <a:xfrm>
          <a:off x="666750" y="694505850"/>
          <a:ext cx="971550" cy="199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457201</xdr:colOff>
      <xdr:row>196</xdr:row>
      <xdr:rowOff>101601</xdr:rowOff>
    </xdr:from>
    <xdr:to>
      <xdr:col>0</xdr:col>
      <xdr:colOff>1981200</xdr:colOff>
      <xdr:row>196</xdr:row>
      <xdr:rowOff>1625600</xdr:rowOff>
    </xdr:to>
    <xdr:pic>
      <xdr:nvPicPr>
        <xdr:cNvPr id="2114" name="Image 2113" descr="Burberry Burberry Ladies Black Ip Pattern Bottoms | jomashop | REVERSIBLE">
          <a:extLst>
            <a:ext uri="{FF2B5EF4-FFF2-40B4-BE49-F238E27FC236}">
              <a16:creationId xmlns:a16="http://schemas.microsoft.com/office/drawing/2014/main" id="{78D2694B-883F-3412-F763-96C408F1F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383235201"/>
          <a:ext cx="1523999" cy="1523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781051</xdr:colOff>
      <xdr:row>197</xdr:row>
      <xdr:rowOff>165101</xdr:rowOff>
    </xdr:from>
    <xdr:to>
      <xdr:col>0</xdr:col>
      <xdr:colOff>1702825</xdr:colOff>
      <xdr:row>197</xdr:row>
      <xdr:rowOff>1752600</xdr:rowOff>
    </xdr:to>
    <xdr:pic>
      <xdr:nvPicPr>
        <xdr:cNvPr id="2115" name="Image 2114" descr="Burberry Addison Wool Silk Linen Stripe Detail Tailored Trousers, Brand  Size 6 (US Size 4) 8016893 - Clothing - Jomashop">
          <a:extLst>
            <a:ext uri="{FF2B5EF4-FFF2-40B4-BE49-F238E27FC236}">
              <a16:creationId xmlns:a16="http://schemas.microsoft.com/office/drawing/2014/main" id="{FC8186AC-AFE7-8F94-7C37-CF2D30684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33" r="22667" b="17334"/>
        <a:stretch/>
      </xdr:blipFill>
      <xdr:spPr bwMode="auto">
        <a:xfrm>
          <a:off x="781051" y="385152901"/>
          <a:ext cx="921774" cy="1587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722715</xdr:colOff>
      <xdr:row>198</xdr:row>
      <xdr:rowOff>95251</xdr:rowOff>
    </xdr:from>
    <xdr:to>
      <xdr:col>0</xdr:col>
      <xdr:colOff>1765301</xdr:colOff>
      <xdr:row>198</xdr:row>
      <xdr:rowOff>1924050</xdr:rowOff>
    </xdr:to>
    <xdr:pic>
      <xdr:nvPicPr>
        <xdr:cNvPr id="2116" name="Image 2115" descr="Burberry Logo-Patch Flared Cotton Jeans, Brand Size 4 (US Size 2) 8073114 -  Clothing - Jomashop">
          <a:extLst>
            <a:ext uri="{FF2B5EF4-FFF2-40B4-BE49-F238E27FC236}">
              <a16:creationId xmlns:a16="http://schemas.microsoft.com/office/drawing/2014/main" id="{12D87069-0E86-0488-C01E-0D8513511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6" r="27111" b="4889"/>
        <a:stretch/>
      </xdr:blipFill>
      <xdr:spPr bwMode="auto">
        <a:xfrm>
          <a:off x="722715" y="386937251"/>
          <a:ext cx="1042586" cy="1828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425451</xdr:colOff>
      <xdr:row>199</xdr:row>
      <xdr:rowOff>95251</xdr:rowOff>
    </xdr:from>
    <xdr:to>
      <xdr:col>0</xdr:col>
      <xdr:colOff>2063751</xdr:colOff>
      <xdr:row>199</xdr:row>
      <xdr:rowOff>1790701</xdr:rowOff>
    </xdr:to>
    <xdr:pic>
      <xdr:nvPicPr>
        <xdr:cNvPr id="2117" name="Image 2116" descr="Burberry Ladies Deer Print Gathered Jersey Sculptural Skirt, Brand Size 2  (US Size 0) 4564195 - Clothing - Jomashop">
          <a:extLst>
            <a:ext uri="{FF2B5EF4-FFF2-40B4-BE49-F238E27FC236}">
              <a16:creationId xmlns:a16="http://schemas.microsoft.com/office/drawing/2014/main" id="{F4802290-4705-805E-8562-4A20B0A63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1" y="388893051"/>
          <a:ext cx="16954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857250</xdr:colOff>
      <xdr:row>200</xdr:row>
      <xdr:rowOff>76201</xdr:rowOff>
    </xdr:from>
    <xdr:to>
      <xdr:col>0</xdr:col>
      <xdr:colOff>1838325</xdr:colOff>
      <xdr:row>200</xdr:row>
      <xdr:rowOff>2038351</xdr:rowOff>
    </xdr:to>
    <xdr:pic>
      <xdr:nvPicPr>
        <xdr:cNvPr id="2118" name="Image 2117" descr="Burberry Women's' Relaxed Fit Jeans in Blue | LN-CC®">
          <a:extLst>
            <a:ext uri="{FF2B5EF4-FFF2-40B4-BE49-F238E27FC236}">
              <a16:creationId xmlns:a16="http://schemas.microsoft.com/office/drawing/2014/main" id="{1026DB12-2645-D0D9-6E50-1D424616A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55" t="39544" r="26178" b="3422"/>
        <a:stretch/>
      </xdr:blipFill>
      <xdr:spPr bwMode="auto">
        <a:xfrm>
          <a:off x="857250" y="704183251"/>
          <a:ext cx="9810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685799</xdr:colOff>
      <xdr:row>201</xdr:row>
      <xdr:rowOff>19050</xdr:rowOff>
    </xdr:from>
    <xdr:to>
      <xdr:col>0</xdr:col>
      <xdr:colOff>1771650</xdr:colOff>
      <xdr:row>201</xdr:row>
      <xdr:rowOff>2130425</xdr:rowOff>
    </xdr:to>
    <xdr:pic>
      <xdr:nvPicPr>
        <xdr:cNvPr id="2119" name="Image 2118" descr="W) 버버리 릴렉스드 핏 진 미드 블루 | Burberry | KREAM">
          <a:extLst>
            <a:ext uri="{FF2B5EF4-FFF2-40B4-BE49-F238E27FC236}">
              <a16:creationId xmlns:a16="http://schemas.microsoft.com/office/drawing/2014/main" id="{D46E6026-C987-3334-A062-22669AB1FC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0" t="7112" r="30666" b="8445"/>
        <a:stretch/>
      </xdr:blipFill>
      <xdr:spPr bwMode="auto">
        <a:xfrm>
          <a:off x="685799" y="706221600"/>
          <a:ext cx="1085851" cy="211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762000</xdr:colOff>
      <xdr:row>202</xdr:row>
      <xdr:rowOff>76201</xdr:rowOff>
    </xdr:from>
    <xdr:to>
      <xdr:col>0</xdr:col>
      <xdr:colOff>2057400</xdr:colOff>
      <xdr:row>202</xdr:row>
      <xdr:rowOff>2006601</xdr:rowOff>
    </xdr:to>
    <xdr:pic>
      <xdr:nvPicPr>
        <xdr:cNvPr id="2120" name="Image 2119" descr="Burberry Ladies Sandringham Mid-length Trench Coat, Brand Size 2 (US Size  0) 3900455 - Clothing - Jomashop">
          <a:extLst>
            <a:ext uri="{FF2B5EF4-FFF2-40B4-BE49-F238E27FC236}">
              <a16:creationId xmlns:a16="http://schemas.microsoft.com/office/drawing/2014/main" id="{070FBB1D-2ED5-5162-43B5-FDD3DEDB46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7" t="5333" r="24889" b="4000"/>
        <a:stretch/>
      </xdr:blipFill>
      <xdr:spPr bwMode="auto">
        <a:xfrm>
          <a:off x="762000" y="708507601"/>
          <a:ext cx="1295400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762000</xdr:colOff>
      <xdr:row>203</xdr:row>
      <xdr:rowOff>38101</xdr:rowOff>
    </xdr:from>
    <xdr:to>
      <xdr:col>0</xdr:col>
      <xdr:colOff>1866900</xdr:colOff>
      <xdr:row>203</xdr:row>
      <xdr:rowOff>2005903</xdr:rowOff>
    </xdr:to>
    <xdr:pic>
      <xdr:nvPicPr>
        <xdr:cNvPr id="2121" name="Image 2120" descr="W) 버버리 롱 케닝턴 트렌치 코트 헌터 | Burberry | KREAM">
          <a:extLst>
            <a:ext uri="{FF2B5EF4-FFF2-40B4-BE49-F238E27FC236}">
              <a16:creationId xmlns:a16="http://schemas.microsoft.com/office/drawing/2014/main" id="{00E5A75D-FD9E-650C-BEA0-435C2E155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34" t="9778" r="30222" b="6666"/>
        <a:stretch/>
      </xdr:blipFill>
      <xdr:spPr bwMode="auto">
        <a:xfrm>
          <a:off x="762000" y="710565001"/>
          <a:ext cx="1104900" cy="1967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723900</xdr:colOff>
      <xdr:row>204</xdr:row>
      <xdr:rowOff>57150</xdr:rowOff>
    </xdr:from>
    <xdr:to>
      <xdr:col>0</xdr:col>
      <xdr:colOff>2009775</xdr:colOff>
      <xdr:row>204</xdr:row>
      <xdr:rowOff>1743997</xdr:rowOff>
    </xdr:to>
    <xdr:pic>
      <xdr:nvPicPr>
        <xdr:cNvPr id="2122" name="Image 2121" descr="Burberry Pale Biscuit Nova Mesh And Stretch Jersey Corset Dress, Brand Size  2 (US Size 0) 8043039 - Clothing - Jomashop">
          <a:extLst>
            <a:ext uri="{FF2B5EF4-FFF2-40B4-BE49-F238E27FC236}">
              <a16:creationId xmlns:a16="http://schemas.microsoft.com/office/drawing/2014/main" id="{F12F67CB-E744-06D7-BE3D-EA2BB1642D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23" t="4444" r="28444" b="41334"/>
        <a:stretch/>
      </xdr:blipFill>
      <xdr:spPr bwMode="auto">
        <a:xfrm>
          <a:off x="723900" y="712622400"/>
          <a:ext cx="1285875" cy="1686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205</xdr:row>
      <xdr:rowOff>152401</xdr:rowOff>
    </xdr:from>
    <xdr:to>
      <xdr:col>1</xdr:col>
      <xdr:colOff>0</xdr:colOff>
      <xdr:row>205</xdr:row>
      <xdr:rowOff>1771651</xdr:rowOff>
    </xdr:to>
    <xdr:pic>
      <xdr:nvPicPr>
        <xdr:cNvPr id="2124" name="Image 2123" descr="Burberry Mini skirt - Nude &amp; Neutrals - Women|8067747">
          <a:extLst>
            <a:ext uri="{FF2B5EF4-FFF2-40B4-BE49-F238E27FC236}">
              <a16:creationId xmlns:a16="http://schemas.microsoft.com/office/drawing/2014/main" id="{EA9A5227-1BD4-3351-B058-0B8C0996B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3" t="17761" r="7216" b="16602"/>
        <a:stretch/>
      </xdr:blipFill>
      <xdr:spPr bwMode="auto">
        <a:xfrm>
          <a:off x="400050" y="714565501"/>
          <a:ext cx="167640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647700</xdr:colOff>
      <xdr:row>206</xdr:row>
      <xdr:rowOff>0</xdr:rowOff>
    </xdr:from>
    <xdr:to>
      <xdr:col>0</xdr:col>
      <xdr:colOff>1847850</xdr:colOff>
      <xdr:row>206</xdr:row>
      <xdr:rowOff>2057400</xdr:rowOff>
    </xdr:to>
    <xdr:pic>
      <xdr:nvPicPr>
        <xdr:cNvPr id="2125" name="Image 2124" descr="折扣預購】23秋冬正品BURBERRY Montrose trench coat長版風衣蜂蜜色8070990 | Yahoo拍賣">
          <a:extLst>
            <a:ext uri="{FF2B5EF4-FFF2-40B4-BE49-F238E27FC236}">
              <a16:creationId xmlns:a16="http://schemas.microsoft.com/office/drawing/2014/main" id="{6602D6B8-B62C-0643-2284-C7752C360A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94" t="9231" r="18557" b="6923"/>
        <a:stretch/>
      </xdr:blipFill>
      <xdr:spPr bwMode="auto">
        <a:xfrm>
          <a:off x="647700" y="716260950"/>
          <a:ext cx="1200150" cy="207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742950</xdr:colOff>
      <xdr:row>207</xdr:row>
      <xdr:rowOff>0</xdr:rowOff>
    </xdr:from>
    <xdr:to>
      <xdr:col>0</xdr:col>
      <xdr:colOff>1676399</xdr:colOff>
      <xdr:row>207</xdr:row>
      <xdr:rowOff>1782039</xdr:rowOff>
    </xdr:to>
    <xdr:pic>
      <xdr:nvPicPr>
        <xdr:cNvPr id="2126" name="Image 2125" descr="Burberry Ladies Black Tricot-Mesh Evening Corset Dress, Brand Size 10 (US  Size 8) 4567858 - Clothing - Jomashop">
          <a:extLst>
            <a:ext uri="{FF2B5EF4-FFF2-40B4-BE49-F238E27FC236}">
              <a16:creationId xmlns:a16="http://schemas.microsoft.com/office/drawing/2014/main" id="{97A2910B-021E-B763-51C5-47522CDDF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67" r="36000" b="44000"/>
        <a:stretch/>
      </xdr:blipFill>
      <xdr:spPr bwMode="auto">
        <a:xfrm>
          <a:off x="742950" y="718394550"/>
          <a:ext cx="933449" cy="1782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361949</xdr:colOff>
      <xdr:row>208</xdr:row>
      <xdr:rowOff>1</xdr:rowOff>
    </xdr:from>
    <xdr:to>
      <xdr:col>0</xdr:col>
      <xdr:colOff>1714500</xdr:colOff>
      <xdr:row>208</xdr:row>
      <xdr:rowOff>1930401</xdr:rowOff>
    </xdr:to>
    <xdr:pic>
      <xdr:nvPicPr>
        <xdr:cNvPr id="2127" name="Image 2126" descr="Burberry Cut-Out Detail Tailored Trousers, Brand Size 02 (US Size 0) 8046751  - Clothing - Jomashop">
          <a:extLst>
            <a:ext uri="{FF2B5EF4-FFF2-40B4-BE49-F238E27FC236}">
              <a16:creationId xmlns:a16="http://schemas.microsoft.com/office/drawing/2014/main" id="{C3B136AC-24CE-E0EC-E5C6-F9D92E9DC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89" r="27111" b="20000"/>
        <a:stretch/>
      </xdr:blipFill>
      <xdr:spPr bwMode="auto">
        <a:xfrm>
          <a:off x="361949" y="720242401"/>
          <a:ext cx="1352551" cy="193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590550</xdr:colOff>
      <xdr:row>209</xdr:row>
      <xdr:rowOff>57151</xdr:rowOff>
    </xdr:from>
    <xdr:to>
      <xdr:col>0</xdr:col>
      <xdr:colOff>1781175</xdr:colOff>
      <xdr:row>209</xdr:row>
      <xdr:rowOff>2247901</xdr:rowOff>
    </xdr:to>
    <xdr:pic>
      <xdr:nvPicPr>
        <xdr:cNvPr id="2128" name="Image 2127" descr="Burberry Welburn Schultertasche Rosa Leder und Check Baumwolle - Blue  Patterned jumpsuit Burberry - SchaferandweinerShops Canada">
          <a:extLst>
            <a:ext uri="{FF2B5EF4-FFF2-40B4-BE49-F238E27FC236}">
              <a16:creationId xmlns:a16="http://schemas.microsoft.com/office/drawing/2014/main" id="{F2C7E894-3027-E866-D20E-1DC7D09249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37" t="6545" r="6557" b="9819"/>
        <a:stretch/>
      </xdr:blipFill>
      <xdr:spPr bwMode="auto">
        <a:xfrm>
          <a:off x="590550" y="722280751"/>
          <a:ext cx="1190625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381001</xdr:colOff>
      <xdr:row>210</xdr:row>
      <xdr:rowOff>19050</xdr:rowOff>
    </xdr:from>
    <xdr:to>
      <xdr:col>0</xdr:col>
      <xdr:colOff>1543050</xdr:colOff>
      <xdr:row>210</xdr:row>
      <xdr:rowOff>1810542</xdr:rowOff>
    </xdr:to>
    <xdr:pic>
      <xdr:nvPicPr>
        <xdr:cNvPr id="2129" name="Image 2128" descr="Burberry Ladies Pale Blue Sash Detail Jersey Oversized Shirt">
          <a:extLst>
            <a:ext uri="{FF2B5EF4-FFF2-40B4-BE49-F238E27FC236}">
              <a16:creationId xmlns:a16="http://schemas.microsoft.com/office/drawing/2014/main" id="{0AB4DB4E-92E7-7968-8A5A-6BEF13F7DF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31" t="9143" r="21368" b="6286"/>
        <a:stretch/>
      </xdr:blipFill>
      <xdr:spPr bwMode="auto">
        <a:xfrm>
          <a:off x="381001" y="724547700"/>
          <a:ext cx="1162049" cy="1791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590550</xdr:colOff>
      <xdr:row>211</xdr:row>
      <xdr:rowOff>0</xdr:rowOff>
    </xdr:from>
    <xdr:to>
      <xdr:col>0</xdr:col>
      <xdr:colOff>1947287</xdr:colOff>
      <xdr:row>211</xdr:row>
      <xdr:rowOff>2114550</xdr:rowOff>
    </xdr:to>
    <xdr:pic>
      <xdr:nvPicPr>
        <xdr:cNvPr id="2130" name="Image 2129" descr="Burberry Black Mesh Striped Jersey Tailored Trousers - 546x546">
          <a:extLst>
            <a:ext uri="{FF2B5EF4-FFF2-40B4-BE49-F238E27FC236}">
              <a16:creationId xmlns:a16="http://schemas.microsoft.com/office/drawing/2014/main" id="{5AFAA4D6-AD7F-4034-A966-6275E6D1F9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90" t="-2500" r="17468" b="10000"/>
        <a:stretch/>
      </xdr:blipFill>
      <xdr:spPr bwMode="auto">
        <a:xfrm>
          <a:off x="590550" y="726376500"/>
          <a:ext cx="1356737" cy="211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438151</xdr:colOff>
      <xdr:row>212</xdr:row>
      <xdr:rowOff>95250</xdr:rowOff>
    </xdr:from>
    <xdr:to>
      <xdr:col>0</xdr:col>
      <xdr:colOff>2057401</xdr:colOff>
      <xdr:row>212</xdr:row>
      <xdr:rowOff>1869771</xdr:rowOff>
    </xdr:to>
    <xdr:pic>
      <xdr:nvPicPr>
        <xdr:cNvPr id="2131" name="Image 2130" descr="Burberry Flag Intarsia Crepe Mini Skirt - 546x546">
          <a:extLst>
            <a:ext uri="{FF2B5EF4-FFF2-40B4-BE49-F238E27FC236}">
              <a16:creationId xmlns:a16="http://schemas.microsoft.com/office/drawing/2014/main" id="{0BAFB49B-4C37-6FCC-B08A-130BD63D6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84" t="733" r="31079" b="55311"/>
        <a:stretch/>
      </xdr:blipFill>
      <xdr:spPr bwMode="auto">
        <a:xfrm>
          <a:off x="438151" y="728700600"/>
          <a:ext cx="1619250" cy="1774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381001</xdr:colOff>
      <xdr:row>213</xdr:row>
      <xdr:rowOff>1</xdr:rowOff>
    </xdr:from>
    <xdr:to>
      <xdr:col>1</xdr:col>
      <xdr:colOff>1</xdr:colOff>
      <xdr:row>213</xdr:row>
      <xdr:rowOff>1905001</xdr:rowOff>
    </xdr:to>
    <xdr:pic>
      <xdr:nvPicPr>
        <xdr:cNvPr id="2132" name="Image 2131" descr="Burberry Ladies Mermaid Tail Print Mulberry Silk Trousers, Brand Size 4 (US  Size 2) 4567729 - Clothing - Jomashop">
          <a:extLst>
            <a:ext uri="{FF2B5EF4-FFF2-40B4-BE49-F238E27FC236}">
              <a16:creationId xmlns:a16="http://schemas.microsoft.com/office/drawing/2014/main" id="{87FE2478-A618-9CDE-F518-24EBDF39A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730605601"/>
          <a:ext cx="1924050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781050</xdr:colOff>
      <xdr:row>214</xdr:row>
      <xdr:rowOff>95251</xdr:rowOff>
    </xdr:from>
    <xdr:to>
      <xdr:col>0</xdr:col>
      <xdr:colOff>1981200</xdr:colOff>
      <xdr:row>214</xdr:row>
      <xdr:rowOff>1697513</xdr:rowOff>
    </xdr:to>
    <xdr:pic>
      <xdr:nvPicPr>
        <xdr:cNvPr id="2133" name="Image 2132" descr="Burberry Jean à Coupe Ample | Bleu | FARFETCH MA">
          <a:extLst>
            <a:ext uri="{FF2B5EF4-FFF2-40B4-BE49-F238E27FC236}">
              <a16:creationId xmlns:a16="http://schemas.microsoft.com/office/drawing/2014/main" id="{9A38113F-C212-F1B9-C14C-0F5A6FA1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32758251"/>
          <a:ext cx="1200150" cy="1602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552451</xdr:colOff>
      <xdr:row>215</xdr:row>
      <xdr:rowOff>1</xdr:rowOff>
    </xdr:from>
    <xdr:to>
      <xdr:col>0</xdr:col>
      <xdr:colOff>1695451</xdr:colOff>
      <xdr:row>215</xdr:row>
      <xdr:rowOff>1695450</xdr:rowOff>
    </xdr:to>
    <xdr:pic>
      <xdr:nvPicPr>
        <xdr:cNvPr id="2134" name="Image 2133" descr="BURBERRY（バーバリー） 未使用品☆BURBERRY 8037437 チェック柄 膝丈 タイトスカート オレンジ系 36 イタリア製 正規品  レディース : GREENヤフーショッピング店 - 通販 - Yahoo!ショッピング">
          <a:extLst>
            <a:ext uri="{FF2B5EF4-FFF2-40B4-BE49-F238E27FC236}">
              <a16:creationId xmlns:a16="http://schemas.microsoft.com/office/drawing/2014/main" id="{821F730E-AC08-0062-1628-EFF27FD3A8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79" r="19999"/>
        <a:stretch/>
      </xdr:blipFill>
      <xdr:spPr bwMode="auto">
        <a:xfrm>
          <a:off x="552451" y="734510851"/>
          <a:ext cx="1143000" cy="1695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216</xdr:row>
      <xdr:rowOff>304800</xdr:rowOff>
    </xdr:from>
    <xdr:to>
      <xdr:col>1</xdr:col>
      <xdr:colOff>104777</xdr:colOff>
      <xdr:row>216</xdr:row>
      <xdr:rowOff>1371600</xdr:rowOff>
    </xdr:to>
    <xdr:pic>
      <xdr:nvPicPr>
        <xdr:cNvPr id="2135" name="Image 2134" descr="Check Leather Belt in Black - Men | Burberry® Official">
          <a:extLst>
            <a:ext uri="{FF2B5EF4-FFF2-40B4-BE49-F238E27FC236}">
              <a16:creationId xmlns:a16="http://schemas.microsoft.com/office/drawing/2014/main" id="{E55C18BE-F341-23B7-892A-DBAA59FD8B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00" t="60714" r="18222" b="10714"/>
        <a:stretch/>
      </xdr:blipFill>
      <xdr:spPr bwMode="auto">
        <a:xfrm>
          <a:off x="0" y="738511350"/>
          <a:ext cx="2466977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647700</xdr:colOff>
      <xdr:row>217</xdr:row>
      <xdr:rowOff>57151</xdr:rowOff>
    </xdr:from>
    <xdr:to>
      <xdr:col>0</xdr:col>
      <xdr:colOff>1943100</xdr:colOff>
      <xdr:row>217</xdr:row>
      <xdr:rowOff>1867503</xdr:rowOff>
    </xdr:to>
    <xdr:pic>
      <xdr:nvPicPr>
        <xdr:cNvPr id="2136" name="Image 2135" descr="Burberry Ladies Primrose Pink Geometric Print Silk Crepe De Chine Cape  Sleeve Dress, Brand Size 2 (US Size 0) 8046802 - Clothing - Jomashop">
          <a:extLst>
            <a:ext uri="{FF2B5EF4-FFF2-40B4-BE49-F238E27FC236}">
              <a16:creationId xmlns:a16="http://schemas.microsoft.com/office/drawing/2014/main" id="{EC5EC34E-F3B2-AB60-81AB-3204BE7790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56" t="3556" r="30222" b="30666"/>
        <a:stretch/>
      </xdr:blipFill>
      <xdr:spPr bwMode="auto">
        <a:xfrm>
          <a:off x="647700" y="740111551"/>
          <a:ext cx="1295400" cy="1810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590550</xdr:colOff>
      <xdr:row>218</xdr:row>
      <xdr:rowOff>1</xdr:rowOff>
    </xdr:from>
    <xdr:to>
      <xdr:col>0</xdr:col>
      <xdr:colOff>1943100</xdr:colOff>
      <xdr:row>219</xdr:row>
      <xdr:rowOff>8165</xdr:rowOff>
    </xdr:to>
    <xdr:pic>
      <xdr:nvPicPr>
        <xdr:cNvPr id="2137" name="Image 2136" descr="Burberry Ladies Star Pattern Drape Dress, Brand Size 2 (US Size 0) 8046714  5045626821979 - Clothing - Jomashop">
          <a:extLst>
            <a:ext uri="{FF2B5EF4-FFF2-40B4-BE49-F238E27FC236}">
              <a16:creationId xmlns:a16="http://schemas.microsoft.com/office/drawing/2014/main" id="{B8417C87-8A66-4091-1FC6-163F2809F5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78" r="28888" b="30666"/>
        <a:stretch/>
      </xdr:blipFill>
      <xdr:spPr bwMode="auto">
        <a:xfrm>
          <a:off x="590550" y="742111801"/>
          <a:ext cx="1352550" cy="2122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647700</xdr:colOff>
      <xdr:row>219</xdr:row>
      <xdr:rowOff>95251</xdr:rowOff>
    </xdr:from>
    <xdr:to>
      <xdr:col>0</xdr:col>
      <xdr:colOff>1828800</xdr:colOff>
      <xdr:row>219</xdr:row>
      <xdr:rowOff>1949451</xdr:rowOff>
    </xdr:to>
    <xdr:pic>
      <xdr:nvPicPr>
        <xdr:cNvPr id="2138" name="Image 2137" descr="Burberry Ladies Bright Orange Ip Geometric Print Dress, Brand Size 6 (US  Size 4) 8046787 5045626816548 - Clothing - Jomashop">
          <a:extLst>
            <a:ext uri="{FF2B5EF4-FFF2-40B4-BE49-F238E27FC236}">
              <a16:creationId xmlns:a16="http://schemas.microsoft.com/office/drawing/2014/main" id="{9D7697AD-1713-37C7-75BF-FEFE80D778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22" t="3556" r="32889" b="37777"/>
        <a:stretch/>
      </xdr:blipFill>
      <xdr:spPr bwMode="auto">
        <a:xfrm>
          <a:off x="647700" y="744321601"/>
          <a:ext cx="1181100" cy="1878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220</xdr:row>
      <xdr:rowOff>0</xdr:rowOff>
    </xdr:from>
    <xdr:to>
      <xdr:col>1</xdr:col>
      <xdr:colOff>0</xdr:colOff>
      <xdr:row>220</xdr:row>
      <xdr:rowOff>2466975</xdr:rowOff>
    </xdr:to>
    <xdr:pic>
      <xdr:nvPicPr>
        <xdr:cNvPr id="2139" name="Image 2138" descr="Burberry Ladies Fashion Womens 4566775 In Bright Red Check | ModeSens">
          <a:extLst>
            <a:ext uri="{FF2B5EF4-FFF2-40B4-BE49-F238E27FC236}">
              <a16:creationId xmlns:a16="http://schemas.microsoft.com/office/drawing/2014/main" id="{14CD4BEF-9BF8-524B-C2F4-0FB0CEA72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46321850"/>
          <a:ext cx="1847850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552450</xdr:colOff>
      <xdr:row>221</xdr:row>
      <xdr:rowOff>0</xdr:rowOff>
    </xdr:from>
    <xdr:to>
      <xdr:col>1</xdr:col>
      <xdr:colOff>0</xdr:colOff>
      <xdr:row>221</xdr:row>
      <xdr:rowOff>1879600</xdr:rowOff>
    </xdr:to>
    <xdr:pic>
      <xdr:nvPicPr>
        <xdr:cNvPr id="2140" name="Image 2139" descr="Checker-tape Nylon Hooded Jacket in Black - Men | Burberry® Official">
          <a:extLst>
            <a:ext uri="{FF2B5EF4-FFF2-40B4-BE49-F238E27FC236}">
              <a16:creationId xmlns:a16="http://schemas.microsoft.com/office/drawing/2014/main" id="{9A2AC886-D0FA-275C-F15A-BB5DFE00E1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78" t="17857" r="22222" b="10714"/>
        <a:stretch/>
      </xdr:blipFill>
      <xdr:spPr bwMode="auto">
        <a:xfrm>
          <a:off x="552450" y="748855500"/>
          <a:ext cx="1590675" cy="1885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723900</xdr:colOff>
      <xdr:row>222</xdr:row>
      <xdr:rowOff>95251</xdr:rowOff>
    </xdr:from>
    <xdr:to>
      <xdr:col>0</xdr:col>
      <xdr:colOff>1666875</xdr:colOff>
      <xdr:row>222</xdr:row>
      <xdr:rowOff>1835855</xdr:rowOff>
    </xdr:to>
    <xdr:pic>
      <xdr:nvPicPr>
        <xdr:cNvPr id="2141" name="Image 2140" descr="Burberry Ladies Pale Candy Pink Straight-Leg Tailored Trousers, Brand Size  0 8047471 - Clothing - Jomashop">
          <a:extLst>
            <a:ext uri="{FF2B5EF4-FFF2-40B4-BE49-F238E27FC236}">
              <a16:creationId xmlns:a16="http://schemas.microsoft.com/office/drawing/2014/main" id="{A181DE06-EDE6-096C-D805-4783D41E83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78" t="5333" r="30222" b="12889"/>
        <a:stretch/>
      </xdr:blipFill>
      <xdr:spPr bwMode="auto">
        <a:xfrm>
          <a:off x="723900" y="750931951"/>
          <a:ext cx="942975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223</xdr:row>
      <xdr:rowOff>38101</xdr:rowOff>
    </xdr:from>
    <xdr:to>
      <xdr:col>0</xdr:col>
      <xdr:colOff>2009775</xdr:colOff>
      <xdr:row>223</xdr:row>
      <xdr:rowOff>1830085</xdr:rowOff>
    </xdr:to>
    <xdr:pic>
      <xdr:nvPicPr>
        <xdr:cNvPr id="2142" name="Image 2141" descr="Burberry Ladies Soft Fawn Kylie Horse Ferry Logo Skirt, Brand Size 2 (US  Size 0) 8039212 - Clothing - Jomashop">
          <a:extLst>
            <a:ext uri="{FF2B5EF4-FFF2-40B4-BE49-F238E27FC236}">
              <a16:creationId xmlns:a16="http://schemas.microsoft.com/office/drawing/2014/main" id="{4949BCE2-DF5D-4349-1E3A-7CD6051BAA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45" t="889" r="32000" b="52889"/>
        <a:stretch/>
      </xdr:blipFill>
      <xdr:spPr bwMode="auto">
        <a:xfrm>
          <a:off x="476250" y="752722651"/>
          <a:ext cx="1533525" cy="1791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800100</xdr:colOff>
      <xdr:row>224</xdr:row>
      <xdr:rowOff>57151</xdr:rowOff>
    </xdr:from>
    <xdr:to>
      <xdr:col>0</xdr:col>
      <xdr:colOff>1819275</xdr:colOff>
      <xdr:row>224</xdr:row>
      <xdr:rowOff>1936751</xdr:rowOff>
    </xdr:to>
    <xdr:pic>
      <xdr:nvPicPr>
        <xdr:cNvPr id="2143" name="Image 2142" descr="Burberry Ladies Camel Alanis Corset Mini Dress, Brand Size 6 (US Size 4)  8037152 - Clothing - Jomashop">
          <a:extLst>
            <a:ext uri="{FF2B5EF4-FFF2-40B4-BE49-F238E27FC236}">
              <a16:creationId xmlns:a16="http://schemas.microsoft.com/office/drawing/2014/main" id="{C6257084-7762-4B58-1BDE-3785802514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0" t="2667" r="36444" b="31555"/>
        <a:stretch/>
      </xdr:blipFill>
      <xdr:spPr bwMode="auto">
        <a:xfrm>
          <a:off x="800100" y="754589551"/>
          <a:ext cx="1019175" cy="1886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838200</xdr:colOff>
      <xdr:row>225</xdr:row>
      <xdr:rowOff>61761</xdr:rowOff>
    </xdr:from>
    <xdr:to>
      <xdr:col>0</xdr:col>
      <xdr:colOff>1924050</xdr:colOff>
      <xdr:row>225</xdr:row>
      <xdr:rowOff>1873665</xdr:rowOff>
    </xdr:to>
    <xdr:pic>
      <xdr:nvPicPr>
        <xdr:cNvPr id="2145" name="Image 2144" descr="Amazon.com: BURBERRY Beige Deer Print Pussybow Blouse, Brand Size 8 (US  Size 6) : Clothing, Shoes &amp; Jewelry">
          <a:extLst>
            <a:ext uri="{FF2B5EF4-FFF2-40B4-BE49-F238E27FC236}">
              <a16:creationId xmlns:a16="http://schemas.microsoft.com/office/drawing/2014/main" id="{56B13560-3B30-4DC1-2601-25E6E64A60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132"/>
        <a:stretch/>
      </xdr:blipFill>
      <xdr:spPr bwMode="auto">
        <a:xfrm>
          <a:off x="838200" y="756556311"/>
          <a:ext cx="1085850" cy="1811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742950</xdr:colOff>
      <xdr:row>226</xdr:row>
      <xdr:rowOff>1</xdr:rowOff>
    </xdr:from>
    <xdr:to>
      <xdr:col>0</xdr:col>
      <xdr:colOff>1752599</xdr:colOff>
      <xdr:row>226</xdr:row>
      <xdr:rowOff>1817369</xdr:rowOff>
    </xdr:to>
    <xdr:pic>
      <xdr:nvPicPr>
        <xdr:cNvPr id="2146" name="Image 2145" descr="Burberry Tape Detail Sequinned Mini Dress, Brand Size 4 (US Size 2) 8023751  - Clothing - Jomashop">
          <a:extLst>
            <a:ext uri="{FF2B5EF4-FFF2-40B4-BE49-F238E27FC236}">
              <a16:creationId xmlns:a16="http://schemas.microsoft.com/office/drawing/2014/main" id="{54646ECD-D658-9EF5-75BD-D660766566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67" r="34222" b="44000"/>
        <a:stretch/>
      </xdr:blipFill>
      <xdr:spPr bwMode="auto">
        <a:xfrm>
          <a:off x="742950" y="758418601"/>
          <a:ext cx="1009649" cy="1817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571500</xdr:colOff>
      <xdr:row>226</xdr:row>
      <xdr:rowOff>1828800</xdr:rowOff>
    </xdr:from>
    <xdr:to>
      <xdr:col>0</xdr:col>
      <xdr:colOff>1962150</xdr:colOff>
      <xdr:row>227</xdr:row>
      <xdr:rowOff>1981200</xdr:rowOff>
    </xdr:to>
    <xdr:pic>
      <xdr:nvPicPr>
        <xdr:cNvPr id="2147" name="Image 2146" descr="Burberry Natural White Teodora High-Waist Skirt, Brand Size 10 (US Size 8)  8058664 - Clothing - Jomashop">
          <a:extLst>
            <a:ext uri="{FF2B5EF4-FFF2-40B4-BE49-F238E27FC236}">
              <a16:creationId xmlns:a16="http://schemas.microsoft.com/office/drawing/2014/main" id="{7111C937-2807-AF95-EE91-D64CFFAD9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22" t="31111" r="32889" b="15556"/>
        <a:stretch/>
      </xdr:blipFill>
      <xdr:spPr bwMode="auto">
        <a:xfrm>
          <a:off x="571500" y="760247400"/>
          <a:ext cx="1390650" cy="2010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228</xdr:row>
      <xdr:rowOff>1</xdr:rowOff>
    </xdr:from>
    <xdr:to>
      <xdr:col>0</xdr:col>
      <xdr:colOff>1962151</xdr:colOff>
      <xdr:row>228</xdr:row>
      <xdr:rowOff>1955801</xdr:rowOff>
    </xdr:to>
    <xdr:pic>
      <xdr:nvPicPr>
        <xdr:cNvPr id="2148" name="Image 2147" descr="Burberry Soft Fawn Thea Silk Crepe De Chine Midi Skirt, Brand Size 4 (US  Size 2) 8055024 - Clothing - Jomashop">
          <a:extLst>
            <a:ext uri="{FF2B5EF4-FFF2-40B4-BE49-F238E27FC236}">
              <a16:creationId xmlns:a16="http://schemas.microsoft.com/office/drawing/2014/main" id="{E8132305-EF9E-A3B7-0194-1F3A9C31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62400051"/>
          <a:ext cx="1962150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229</xdr:row>
      <xdr:rowOff>1</xdr:rowOff>
    </xdr:from>
    <xdr:to>
      <xdr:col>0</xdr:col>
      <xdr:colOff>1885950</xdr:colOff>
      <xdr:row>229</xdr:row>
      <xdr:rowOff>1879601</xdr:rowOff>
    </xdr:to>
    <xdr:pic>
      <xdr:nvPicPr>
        <xdr:cNvPr id="2149" name="Image 2148" descr="Burberry Ladies Black Jaylie Asian Fit Wool Wide Leg Pants With Slits,  Brand Size 2 (US Size 0) 8057149 - Clothing - Jomashop">
          <a:extLst>
            <a:ext uri="{FF2B5EF4-FFF2-40B4-BE49-F238E27FC236}">
              <a16:creationId xmlns:a16="http://schemas.microsoft.com/office/drawing/2014/main" id="{B79D2D5B-6998-390A-B7D7-062596EED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64438401"/>
          <a:ext cx="1885949" cy="1885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230</xdr:row>
      <xdr:rowOff>1</xdr:rowOff>
    </xdr:from>
    <xdr:to>
      <xdr:col>0</xdr:col>
      <xdr:colOff>1828801</xdr:colOff>
      <xdr:row>230</xdr:row>
      <xdr:rowOff>1828801</xdr:rowOff>
    </xdr:to>
    <xdr:pic>
      <xdr:nvPicPr>
        <xdr:cNvPr id="2150" name="Image 2149" descr="Burberry Ladies Mist Green Ilona Zip-front Silk Bowling Shirt, Brand Size 8  (US Size 6) 8041117 - Clothing - Jomashop">
          <a:extLst>
            <a:ext uri="{FF2B5EF4-FFF2-40B4-BE49-F238E27FC236}">
              <a16:creationId xmlns:a16="http://schemas.microsoft.com/office/drawing/2014/main" id="{E3BF2721-C2BE-9B10-42DB-A4ACEA80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66400551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457201</xdr:colOff>
      <xdr:row>231</xdr:row>
      <xdr:rowOff>19049</xdr:rowOff>
    </xdr:from>
    <xdr:to>
      <xdr:col>0</xdr:col>
      <xdr:colOff>1696845</xdr:colOff>
      <xdr:row>231</xdr:row>
      <xdr:rowOff>1771650</xdr:rowOff>
    </xdr:to>
    <xdr:pic>
      <xdr:nvPicPr>
        <xdr:cNvPr id="2151" name="Image 2150" descr="Burberry Ladies Cloud Grey Chantilly Lace And Wool Jersey Skirt, Brand Size  6 (US Size 4) 4564210 - Clothing - Jomashop">
          <a:extLst>
            <a:ext uri="{FF2B5EF4-FFF2-40B4-BE49-F238E27FC236}">
              <a16:creationId xmlns:a16="http://schemas.microsoft.com/office/drawing/2014/main" id="{A22CBAAC-815E-35D6-C6BE-214E68F84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11" t="6222" r="25333" b="20889"/>
        <a:stretch/>
      </xdr:blipFill>
      <xdr:spPr bwMode="auto">
        <a:xfrm>
          <a:off x="457201" y="768267449"/>
          <a:ext cx="1239644" cy="1752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571500</xdr:colOff>
      <xdr:row>232</xdr:row>
      <xdr:rowOff>0</xdr:rowOff>
    </xdr:from>
    <xdr:to>
      <xdr:col>0</xdr:col>
      <xdr:colOff>1990725</xdr:colOff>
      <xdr:row>232</xdr:row>
      <xdr:rowOff>1854200</xdr:rowOff>
    </xdr:to>
    <xdr:pic>
      <xdr:nvPicPr>
        <xdr:cNvPr id="2152" name="Image 2151" descr="Burberry Ladies Black Ruffle Tulle Detail Skirt, Brand Size 10 (US Size 8)  4568192 - Clothing - Jomashop">
          <a:extLst>
            <a:ext uri="{FF2B5EF4-FFF2-40B4-BE49-F238E27FC236}">
              <a16:creationId xmlns:a16="http://schemas.microsoft.com/office/drawing/2014/main" id="{EC1E725C-EF6C-8FCD-8B87-7772301C25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11" t="2667" r="24000" b="38666"/>
        <a:stretch/>
      </xdr:blipFill>
      <xdr:spPr bwMode="auto">
        <a:xfrm>
          <a:off x="571500" y="770096250"/>
          <a:ext cx="1419225" cy="1854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552450</xdr:colOff>
      <xdr:row>233</xdr:row>
      <xdr:rowOff>19050</xdr:rowOff>
    </xdr:from>
    <xdr:to>
      <xdr:col>0</xdr:col>
      <xdr:colOff>1990725</xdr:colOff>
      <xdr:row>233</xdr:row>
      <xdr:rowOff>1857447</xdr:rowOff>
    </xdr:to>
    <xdr:pic>
      <xdr:nvPicPr>
        <xdr:cNvPr id="2153" name="Image 2152" descr="Burberry Long Sleeve Checked Polo Shirt 8065973 - Clothing - Jomashop">
          <a:extLst>
            <a:ext uri="{FF2B5EF4-FFF2-40B4-BE49-F238E27FC236}">
              <a16:creationId xmlns:a16="http://schemas.microsoft.com/office/drawing/2014/main" id="{D29FB927-7F0F-F36A-0BD8-C28B114976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78" t="3556" r="23111" b="20888"/>
        <a:stretch/>
      </xdr:blipFill>
      <xdr:spPr bwMode="auto">
        <a:xfrm>
          <a:off x="552450" y="772039350"/>
          <a:ext cx="1438275" cy="1838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838200</xdr:colOff>
      <xdr:row>234</xdr:row>
      <xdr:rowOff>57150</xdr:rowOff>
    </xdr:from>
    <xdr:to>
      <xdr:col>0</xdr:col>
      <xdr:colOff>1819275</xdr:colOff>
      <xdr:row>234</xdr:row>
      <xdr:rowOff>1962150</xdr:rowOff>
    </xdr:to>
    <xdr:pic>
      <xdr:nvPicPr>
        <xdr:cNvPr id="2154" name="Image 2153" descr="Burberry Rose Print Silk Dress, Brand Size 10 ( US Size 8 ) 8077294 -  Clothing - Jomashop">
          <a:extLst>
            <a:ext uri="{FF2B5EF4-FFF2-40B4-BE49-F238E27FC236}">
              <a16:creationId xmlns:a16="http://schemas.microsoft.com/office/drawing/2014/main" id="{5CD6D51B-002A-2B4F-2728-824AE5EE0F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55" t="3556" r="32889" b="19111"/>
        <a:stretch/>
      </xdr:blipFill>
      <xdr:spPr bwMode="auto">
        <a:xfrm>
          <a:off x="838200" y="774077700"/>
          <a:ext cx="981075" cy="1918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819150</xdr:colOff>
      <xdr:row>236</xdr:row>
      <xdr:rowOff>19051</xdr:rowOff>
    </xdr:from>
    <xdr:to>
      <xdr:col>0</xdr:col>
      <xdr:colOff>1685925</xdr:colOff>
      <xdr:row>236</xdr:row>
      <xdr:rowOff>1854201</xdr:rowOff>
    </xdr:to>
    <xdr:pic>
      <xdr:nvPicPr>
        <xdr:cNvPr id="2155" name="Image 2154" descr="Burberry Ladies Bright Red Hanover Two-tone Wool Tailored Trousers, Brand  Size 6 (US Size 4) 8017157 - Clothing - Jomashop">
          <a:extLst>
            <a:ext uri="{FF2B5EF4-FFF2-40B4-BE49-F238E27FC236}">
              <a16:creationId xmlns:a16="http://schemas.microsoft.com/office/drawing/2014/main" id="{F2BD2564-159A-941E-0856-A4E154645E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12" t="1778" r="28444" b="11999"/>
        <a:stretch/>
      </xdr:blipFill>
      <xdr:spPr bwMode="auto">
        <a:xfrm>
          <a:off x="819150" y="777963901"/>
          <a:ext cx="866775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590550</xdr:colOff>
      <xdr:row>237</xdr:row>
      <xdr:rowOff>57151</xdr:rowOff>
    </xdr:from>
    <xdr:to>
      <xdr:col>0</xdr:col>
      <xdr:colOff>2000250</xdr:colOff>
      <xdr:row>237</xdr:row>
      <xdr:rowOff>1809011</xdr:rowOff>
    </xdr:to>
    <xdr:pic>
      <xdr:nvPicPr>
        <xdr:cNvPr id="2156" name="Image 2155" descr="Burberry Ladies Lace Overlay T-Shirt Dress, Brand Size 6 4547181 - Clothing  - Jomashop">
          <a:extLst>
            <a:ext uri="{FF2B5EF4-FFF2-40B4-BE49-F238E27FC236}">
              <a16:creationId xmlns:a16="http://schemas.microsoft.com/office/drawing/2014/main" id="{BE4C9888-EA3B-39FA-3B5A-CD0A207A75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66" t="3556" r="27556" b="39555"/>
        <a:stretch/>
      </xdr:blipFill>
      <xdr:spPr bwMode="auto">
        <a:xfrm>
          <a:off x="590550" y="780059401"/>
          <a:ext cx="1409700" cy="1751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419100</xdr:colOff>
      <xdr:row>238</xdr:row>
      <xdr:rowOff>0</xdr:rowOff>
    </xdr:from>
    <xdr:to>
      <xdr:col>1</xdr:col>
      <xdr:colOff>0</xdr:colOff>
      <xdr:row>238</xdr:row>
      <xdr:rowOff>1724025</xdr:rowOff>
    </xdr:to>
    <xdr:pic>
      <xdr:nvPicPr>
        <xdr:cNvPr id="2157" name="Image 2156" descr="Burberry Dark Charcoal Check Lottie Tailored Trousers, Brand Size 4 (US  Size 2) 8042853 - Clothing - Jomashop">
          <a:extLst>
            <a:ext uri="{FF2B5EF4-FFF2-40B4-BE49-F238E27FC236}">
              <a16:creationId xmlns:a16="http://schemas.microsoft.com/office/drawing/2014/main" id="{021E9328-C732-643D-E1A4-309CA3195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81850100"/>
          <a:ext cx="1724025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238</xdr:row>
      <xdr:rowOff>1790701</xdr:rowOff>
    </xdr:from>
    <xdr:to>
      <xdr:col>0</xdr:col>
      <xdr:colOff>1885950</xdr:colOff>
      <xdr:row>239</xdr:row>
      <xdr:rowOff>1816101</xdr:rowOff>
    </xdr:to>
    <xdr:pic>
      <xdr:nvPicPr>
        <xdr:cNvPr id="2158" name="Image 2157" descr="Burberry Ladies Black Ip Pattern Amelia Graphic Pants, Brand Size 6 (US  Size 4) 8042245 - Clothing - Jomashop">
          <a:extLst>
            <a:ext uri="{FF2B5EF4-FFF2-40B4-BE49-F238E27FC236}">
              <a16:creationId xmlns:a16="http://schemas.microsoft.com/office/drawing/2014/main" id="{EAB36FEA-4F79-DA35-F244-AF6EED0D1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3640801"/>
          <a:ext cx="1885950" cy="188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419101</xdr:colOff>
      <xdr:row>239</xdr:row>
      <xdr:rowOff>1828801</xdr:rowOff>
    </xdr:from>
    <xdr:to>
      <xdr:col>0</xdr:col>
      <xdr:colOff>1733551</xdr:colOff>
      <xdr:row>240</xdr:row>
      <xdr:rowOff>2006601</xdr:rowOff>
    </xdr:to>
    <xdr:pic>
      <xdr:nvPicPr>
        <xdr:cNvPr id="2159" name="Image 2158" descr="Burberry Pale Blue Wool Canvas Step-through Pencil Skirt, Brand Size 10 (US  Size 8) 4563972 - Clothing - Jomashop">
          <a:extLst>
            <a:ext uri="{FF2B5EF4-FFF2-40B4-BE49-F238E27FC236}">
              <a16:creationId xmlns:a16="http://schemas.microsoft.com/office/drawing/2014/main" id="{53023D5D-9415-3C92-6C38-2BE1DD3126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11" t="6222" r="31111" b="22667"/>
        <a:stretch/>
      </xdr:blipFill>
      <xdr:spPr bwMode="auto">
        <a:xfrm>
          <a:off x="419101" y="785526751"/>
          <a:ext cx="1314450" cy="2041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590550</xdr:colOff>
      <xdr:row>241</xdr:row>
      <xdr:rowOff>80128</xdr:rowOff>
    </xdr:from>
    <xdr:to>
      <xdr:col>0</xdr:col>
      <xdr:colOff>1866900</xdr:colOff>
      <xdr:row>241</xdr:row>
      <xdr:rowOff>1790700</xdr:rowOff>
    </xdr:to>
    <xdr:pic>
      <xdr:nvPicPr>
        <xdr:cNvPr id="2160" name="Image 2159" descr="Burberry Cotton Chino Trousers | Neutrals | FARFETCH JO">
          <a:extLst>
            <a:ext uri="{FF2B5EF4-FFF2-40B4-BE49-F238E27FC236}">
              <a16:creationId xmlns:a16="http://schemas.microsoft.com/office/drawing/2014/main" id="{5965523A-DB7B-915A-6183-68D80C991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87683328"/>
          <a:ext cx="1276350" cy="1710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304801</xdr:colOff>
      <xdr:row>242</xdr:row>
      <xdr:rowOff>38101</xdr:rowOff>
    </xdr:from>
    <xdr:to>
      <xdr:col>1</xdr:col>
      <xdr:colOff>1</xdr:colOff>
      <xdr:row>242</xdr:row>
      <xdr:rowOff>1835855</xdr:rowOff>
    </xdr:to>
    <xdr:pic>
      <xdr:nvPicPr>
        <xdr:cNvPr id="2161" name="Image 2160" descr="Burberry Men's Bright Red Enton Track Pants, Size XX-Large 8020696 -  Clothing - Jomashop">
          <a:extLst>
            <a:ext uri="{FF2B5EF4-FFF2-40B4-BE49-F238E27FC236}">
              <a16:creationId xmlns:a16="http://schemas.microsoft.com/office/drawing/2014/main" id="{74756D1A-3647-67D7-CFBA-3F066327C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789489151"/>
          <a:ext cx="18097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628650</xdr:colOff>
      <xdr:row>243</xdr:row>
      <xdr:rowOff>19050</xdr:rowOff>
    </xdr:from>
    <xdr:to>
      <xdr:col>0</xdr:col>
      <xdr:colOff>1975485</xdr:colOff>
      <xdr:row>243</xdr:row>
      <xdr:rowOff>1924050</xdr:rowOff>
    </xdr:to>
    <xdr:pic>
      <xdr:nvPicPr>
        <xdr:cNvPr id="2162" name="Image 2161" descr="Burberry Ladies Marina Cut-Out Detail Black Leather Skirt, Brand Size 4 (US  Size 2) 8042549 - Clothing - Jomashop">
          <a:extLst>
            <a:ext uri="{FF2B5EF4-FFF2-40B4-BE49-F238E27FC236}">
              <a16:creationId xmlns:a16="http://schemas.microsoft.com/office/drawing/2014/main" id="{2EC8A888-27D3-E16B-ABBF-C27A916FD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77" t="2667" r="33778" b="39555"/>
        <a:stretch/>
      </xdr:blipFill>
      <xdr:spPr bwMode="auto">
        <a:xfrm>
          <a:off x="628650" y="791317950"/>
          <a:ext cx="134683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666750</xdr:colOff>
      <xdr:row>244</xdr:row>
      <xdr:rowOff>1</xdr:rowOff>
    </xdr:from>
    <xdr:to>
      <xdr:col>0</xdr:col>
      <xdr:colOff>1838325</xdr:colOff>
      <xdr:row>244</xdr:row>
      <xdr:rowOff>2128183</xdr:rowOff>
    </xdr:to>
    <xdr:pic>
      <xdr:nvPicPr>
        <xdr:cNvPr id="2163" name="Image 2162" descr="Ripple-Print Jumpsuit In Ink Blue – On Sale Now with Up to 92% Off |  Discover Exclusive Deals &amp; Savings at BeyondStyle – Authentic Burberry  female|women with Limited-Time Discounts, Free Shipping, and">
          <a:extLst>
            <a:ext uri="{FF2B5EF4-FFF2-40B4-BE49-F238E27FC236}">
              <a16:creationId xmlns:a16="http://schemas.microsoft.com/office/drawing/2014/main" id="{F05B7607-E9DE-1CA0-08DA-EE2E11E6DB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89" t="4444" r="32889" b="7556"/>
        <a:stretch/>
      </xdr:blipFill>
      <xdr:spPr bwMode="auto">
        <a:xfrm>
          <a:off x="666750" y="793280101"/>
          <a:ext cx="1171575" cy="2128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704850</xdr:colOff>
      <xdr:row>245</xdr:row>
      <xdr:rowOff>114301</xdr:rowOff>
    </xdr:from>
    <xdr:to>
      <xdr:col>0</xdr:col>
      <xdr:colOff>1952625</xdr:colOff>
      <xdr:row>245</xdr:row>
      <xdr:rowOff>1790701</xdr:rowOff>
    </xdr:to>
    <xdr:pic>
      <xdr:nvPicPr>
        <xdr:cNvPr id="2164" name="Image 2163" descr="Burberry Waterbird Print Viscose Blouse, Brand Size 8 ( US Size 6 ) 8077344  - Clothing - Jomashop">
          <a:extLst>
            <a:ext uri="{FF2B5EF4-FFF2-40B4-BE49-F238E27FC236}">
              <a16:creationId xmlns:a16="http://schemas.microsoft.com/office/drawing/2014/main" id="{211B4284-A6FD-906C-CF9B-E6B69C7A41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34" t="6222" r="20444" b="15556"/>
        <a:stretch/>
      </xdr:blipFill>
      <xdr:spPr bwMode="auto">
        <a:xfrm>
          <a:off x="704850" y="795547051"/>
          <a:ext cx="1247775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895350</xdr:colOff>
      <xdr:row>343</xdr:row>
      <xdr:rowOff>76201</xdr:rowOff>
    </xdr:from>
    <xdr:to>
      <xdr:col>0</xdr:col>
      <xdr:colOff>1895475</xdr:colOff>
      <xdr:row>343</xdr:row>
      <xdr:rowOff>1752601</xdr:rowOff>
    </xdr:to>
    <xdr:pic>
      <xdr:nvPicPr>
        <xdr:cNvPr id="2165" name="Image 2164" descr="Burberry Men's Black Dover Wool-Blend Tailored Pants, Brand Size 50 (Waist  Size 34.3&quot;) 8041693 - Clothing - Jomashop">
          <a:extLst>
            <a:ext uri="{FF2B5EF4-FFF2-40B4-BE49-F238E27FC236}">
              <a16:creationId xmlns:a16="http://schemas.microsoft.com/office/drawing/2014/main" id="{0469225B-E85A-C59C-3FB7-4C3CC8884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12" t="9778" r="30222" b="12000"/>
        <a:stretch/>
      </xdr:blipFill>
      <xdr:spPr bwMode="auto">
        <a:xfrm>
          <a:off x="895350" y="989533201"/>
          <a:ext cx="1000125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704850</xdr:colOff>
      <xdr:row>341</xdr:row>
      <xdr:rowOff>38101</xdr:rowOff>
    </xdr:from>
    <xdr:to>
      <xdr:col>0</xdr:col>
      <xdr:colOff>1704975</xdr:colOff>
      <xdr:row>341</xdr:row>
      <xdr:rowOff>1835855</xdr:rowOff>
    </xdr:to>
    <xdr:pic>
      <xdr:nvPicPr>
        <xdr:cNvPr id="2167" name="Image 2166" descr="Burberry Tapered Cargo Trousers In Black, Brand Size 46 (Waist Size 31.1&quot;)  8051911 - Clothing - Jomashop">
          <a:extLst>
            <a:ext uri="{FF2B5EF4-FFF2-40B4-BE49-F238E27FC236}">
              <a16:creationId xmlns:a16="http://schemas.microsoft.com/office/drawing/2014/main" id="{B0A5EA20-C404-FEE3-55D9-15EC5CA30A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2" t="6222" r="31111" b="8445"/>
        <a:stretch/>
      </xdr:blipFill>
      <xdr:spPr bwMode="auto">
        <a:xfrm>
          <a:off x="704850" y="985799401"/>
          <a:ext cx="1000125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340</xdr:row>
      <xdr:rowOff>133350</xdr:rowOff>
    </xdr:from>
    <xdr:to>
      <xdr:col>0</xdr:col>
      <xdr:colOff>1981200</xdr:colOff>
      <xdr:row>340</xdr:row>
      <xdr:rowOff>1714500</xdr:rowOff>
    </xdr:to>
    <xdr:pic>
      <xdr:nvPicPr>
        <xdr:cNvPr id="2168" name="Image 2167" descr="Burberry Men's Deep Orange Dungarees Jumpsuit, Brand Size 50 (US Size 40)  4568264 5045625306897 - Clothing - Jomashop">
          <a:extLst>
            <a:ext uri="{FF2B5EF4-FFF2-40B4-BE49-F238E27FC236}">
              <a16:creationId xmlns:a16="http://schemas.microsoft.com/office/drawing/2014/main" id="{D5E8AE00-C63E-633F-85F9-273B726A7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682694850"/>
          <a:ext cx="1581150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552451</xdr:colOff>
      <xdr:row>339</xdr:row>
      <xdr:rowOff>76201</xdr:rowOff>
    </xdr:from>
    <xdr:to>
      <xdr:col>0</xdr:col>
      <xdr:colOff>1847851</xdr:colOff>
      <xdr:row>339</xdr:row>
      <xdr:rowOff>2183006</xdr:rowOff>
    </xdr:to>
    <xdr:pic>
      <xdr:nvPicPr>
        <xdr:cNvPr id="2169" name="Image 2168" descr="Burberry Wool Tailored Blazer Vest with Satin Peak Lapels, Brand Size 6 (US  Size 4) 8071376 - Clothing - Jomashop">
          <a:extLst>
            <a:ext uri="{FF2B5EF4-FFF2-40B4-BE49-F238E27FC236}">
              <a16:creationId xmlns:a16="http://schemas.microsoft.com/office/drawing/2014/main" id="{047AF138-97B1-8C37-D045-B8023CF944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12" t="5333" r="28444" b="28889"/>
        <a:stretch/>
      </xdr:blipFill>
      <xdr:spPr bwMode="auto">
        <a:xfrm>
          <a:off x="552451" y="982141801"/>
          <a:ext cx="1295400" cy="2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338</xdr:row>
      <xdr:rowOff>0</xdr:rowOff>
    </xdr:from>
    <xdr:to>
      <xdr:col>1</xdr:col>
      <xdr:colOff>0</xdr:colOff>
      <xdr:row>338</xdr:row>
      <xdr:rowOff>1797627</xdr:rowOff>
    </xdr:to>
    <xdr:pic>
      <xdr:nvPicPr>
        <xdr:cNvPr id="2170" name="Image 2169" descr="Burberry High-Waist Denim Cotton Shorts, Brand Size 4 (US Size 2) 8073392 -  Clothing - Jomashop">
          <a:extLst>
            <a:ext uri="{FF2B5EF4-FFF2-40B4-BE49-F238E27FC236}">
              <a16:creationId xmlns:a16="http://schemas.microsoft.com/office/drawing/2014/main" id="{3D373747-0B3A-8E0D-9909-D6F7C35766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44" r="25778" b="41333"/>
        <a:stretch/>
      </xdr:blipFill>
      <xdr:spPr bwMode="auto">
        <a:xfrm>
          <a:off x="495300" y="980217750"/>
          <a:ext cx="1647825" cy="1797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647700</xdr:colOff>
      <xdr:row>337</xdr:row>
      <xdr:rowOff>95251</xdr:rowOff>
    </xdr:from>
    <xdr:to>
      <xdr:col>0</xdr:col>
      <xdr:colOff>1762125</xdr:colOff>
      <xdr:row>337</xdr:row>
      <xdr:rowOff>1847851</xdr:rowOff>
    </xdr:to>
    <xdr:pic>
      <xdr:nvPicPr>
        <xdr:cNvPr id="2171" name="Image 2170" descr="Burberry Men's Straight-leg Side Stripe Cotton-blend Trousers, Brand Size  54 (XX-Large) 4563527 - Clothing - Jomashop">
          <a:extLst>
            <a:ext uri="{FF2B5EF4-FFF2-40B4-BE49-F238E27FC236}">
              <a16:creationId xmlns:a16="http://schemas.microsoft.com/office/drawing/2014/main" id="{8C7E1E67-4C9A-D0C5-F95B-7EBFB62FF5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11" t="3556" r="24889" b="14666"/>
        <a:stretch/>
      </xdr:blipFill>
      <xdr:spPr bwMode="auto">
        <a:xfrm>
          <a:off x="647700" y="978408001"/>
          <a:ext cx="1114425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647700</xdr:colOff>
      <xdr:row>336</xdr:row>
      <xdr:rowOff>38101</xdr:rowOff>
    </xdr:from>
    <xdr:to>
      <xdr:col>0</xdr:col>
      <xdr:colOff>2038350</xdr:colOff>
      <xdr:row>336</xdr:row>
      <xdr:rowOff>1733551</xdr:rowOff>
    </xdr:to>
    <xdr:pic>
      <xdr:nvPicPr>
        <xdr:cNvPr id="2172" name="Image 2171" descr="Burberry Checked Polo Shirt | Black | FARFETCH">
          <a:extLst>
            <a:ext uri="{FF2B5EF4-FFF2-40B4-BE49-F238E27FC236}">
              <a16:creationId xmlns:a16="http://schemas.microsoft.com/office/drawing/2014/main" id="{5D9EA16C-F5AF-CDB3-C3F5-07F946DAE6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7" t="4994" b="6121"/>
        <a:stretch/>
      </xdr:blipFill>
      <xdr:spPr bwMode="auto">
        <a:xfrm>
          <a:off x="647700" y="976560151"/>
          <a:ext cx="13906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335</xdr:row>
      <xdr:rowOff>190501</xdr:rowOff>
    </xdr:from>
    <xdr:to>
      <xdr:col>0</xdr:col>
      <xdr:colOff>1800225</xdr:colOff>
      <xdr:row>335</xdr:row>
      <xdr:rowOff>1524001</xdr:rowOff>
    </xdr:to>
    <xdr:pic>
      <xdr:nvPicPr>
        <xdr:cNvPr id="2173" name="Image 2172" descr="Burberry Embroidered Long Sleeve Top in Clear | FWRD">
          <a:extLst>
            <a:ext uri="{FF2B5EF4-FFF2-40B4-BE49-F238E27FC236}">
              <a16:creationId xmlns:a16="http://schemas.microsoft.com/office/drawing/2014/main" id="{91BCB6A7-C92D-47A9-DCAA-EDEAAD3330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8" t="19636" r="16393" b="29455"/>
        <a:stretch/>
      </xdr:blipFill>
      <xdr:spPr bwMode="auto">
        <a:xfrm>
          <a:off x="457200" y="974864701"/>
          <a:ext cx="1343025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438151</xdr:colOff>
      <xdr:row>334</xdr:row>
      <xdr:rowOff>38100</xdr:rowOff>
    </xdr:from>
    <xdr:to>
      <xdr:col>1</xdr:col>
      <xdr:colOff>1</xdr:colOff>
      <xdr:row>334</xdr:row>
      <xdr:rowOff>1593493</xdr:rowOff>
    </xdr:to>
    <xdr:pic>
      <xdr:nvPicPr>
        <xdr:cNvPr id="2174" name="Image 2173" descr="Burberry Tawney Stripe Pattern Silk Shorts - 546x546">
          <a:extLst>
            <a:ext uri="{FF2B5EF4-FFF2-40B4-BE49-F238E27FC236}">
              <a16:creationId xmlns:a16="http://schemas.microsoft.com/office/drawing/2014/main" id="{4B5A5A40-331D-0549-0862-61501B9A7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38" t="1832" r="29250" b="58241"/>
        <a:stretch/>
      </xdr:blipFill>
      <xdr:spPr bwMode="auto">
        <a:xfrm>
          <a:off x="438151" y="972864450"/>
          <a:ext cx="1905000" cy="1555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571500</xdr:colOff>
      <xdr:row>333</xdr:row>
      <xdr:rowOff>114300</xdr:rowOff>
    </xdr:from>
    <xdr:to>
      <xdr:col>0</xdr:col>
      <xdr:colOff>2066924</xdr:colOff>
      <xdr:row>333</xdr:row>
      <xdr:rowOff>1714499</xdr:rowOff>
    </xdr:to>
    <xdr:pic>
      <xdr:nvPicPr>
        <xdr:cNvPr id="2175" name="Image 2174" descr="Burberry Reversible Ivy Print Bomber Jacket, Size Medium 8090009 - Clothing  - Jomashop">
          <a:extLst>
            <a:ext uri="{FF2B5EF4-FFF2-40B4-BE49-F238E27FC236}">
              <a16:creationId xmlns:a16="http://schemas.microsoft.com/office/drawing/2014/main" id="{263846EF-2E5B-155A-DAE4-50A1B1B52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969244950"/>
          <a:ext cx="1600199" cy="1600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533400</xdr:colOff>
      <xdr:row>332</xdr:row>
      <xdr:rowOff>19051</xdr:rowOff>
    </xdr:from>
    <xdr:to>
      <xdr:col>0</xdr:col>
      <xdr:colOff>1905000</xdr:colOff>
      <xdr:row>332</xdr:row>
      <xdr:rowOff>1857563</xdr:rowOff>
    </xdr:to>
    <xdr:pic>
      <xdr:nvPicPr>
        <xdr:cNvPr id="2176" name="Image 2175" descr="Burberry Men's Dark Brown Slim Fit Puppytooth Check Wool Suit, Brand Size  48R (US Size 38R) 8022261 - Clothing - Jomashop">
          <a:extLst>
            <a:ext uri="{FF2B5EF4-FFF2-40B4-BE49-F238E27FC236}">
              <a16:creationId xmlns:a16="http://schemas.microsoft.com/office/drawing/2014/main" id="{E0861C09-B83E-A111-7E69-91494BF3A5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22" t="31111" r="32000" b="6667"/>
        <a:stretch/>
      </xdr:blipFill>
      <xdr:spPr bwMode="auto">
        <a:xfrm>
          <a:off x="533400" y="967301851"/>
          <a:ext cx="1371600" cy="1851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342901</xdr:colOff>
      <xdr:row>331</xdr:row>
      <xdr:rowOff>1</xdr:rowOff>
    </xdr:from>
    <xdr:to>
      <xdr:col>1</xdr:col>
      <xdr:colOff>1</xdr:colOff>
      <xdr:row>331</xdr:row>
      <xdr:rowOff>1771651</xdr:rowOff>
    </xdr:to>
    <xdr:pic>
      <xdr:nvPicPr>
        <xdr:cNvPr id="2177" name="Image 2176" descr="Bally Adrian Brody Classic Tailored Trousers, Brand Size 48 (Waist Size  32&quot;) MTR033 WO195 U591 - Clothing - Jomashop">
          <a:extLst>
            <a:ext uri="{FF2B5EF4-FFF2-40B4-BE49-F238E27FC236}">
              <a16:creationId xmlns:a16="http://schemas.microsoft.com/office/drawing/2014/main" id="{7385630B-7EF2-D0B3-2118-A10182D47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965434951"/>
          <a:ext cx="177165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330</xdr:row>
      <xdr:rowOff>95251</xdr:rowOff>
    </xdr:from>
    <xdr:to>
      <xdr:col>0</xdr:col>
      <xdr:colOff>1857375</xdr:colOff>
      <xdr:row>330</xdr:row>
      <xdr:rowOff>1790701</xdr:rowOff>
    </xdr:to>
    <xdr:pic>
      <xdr:nvPicPr>
        <xdr:cNvPr id="2178" name="Image 2177" descr="Burberry Ladies Carlota Silk Twill Printed Shirt In Brown, Brand Size 4 (US  Size 2) 8044841 - Clothing - Jomashop">
          <a:extLst>
            <a:ext uri="{FF2B5EF4-FFF2-40B4-BE49-F238E27FC236}">
              <a16:creationId xmlns:a16="http://schemas.microsoft.com/office/drawing/2014/main" id="{F4CCEAD2-F71A-F517-14AE-D3DF31F144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44" t="8889" r="17778" b="12000"/>
        <a:stretch/>
      </xdr:blipFill>
      <xdr:spPr bwMode="auto">
        <a:xfrm>
          <a:off x="190500" y="963682351"/>
          <a:ext cx="1666875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361951</xdr:colOff>
      <xdr:row>329</xdr:row>
      <xdr:rowOff>19051</xdr:rowOff>
    </xdr:from>
    <xdr:to>
      <xdr:col>1</xdr:col>
      <xdr:colOff>1</xdr:colOff>
      <xdr:row>329</xdr:row>
      <xdr:rowOff>1809751</xdr:rowOff>
    </xdr:to>
    <xdr:pic>
      <xdr:nvPicPr>
        <xdr:cNvPr id="2179" name="Image 2178" descr="Burberry Men's Light Pebble Grey English Fit Crystal Embroidered Technical  Linen Trousers, Brand Size 50 (Waist Size 34.3&quot;) 4559271 - Clothing -  Jomashop">
          <a:extLst>
            <a:ext uri="{FF2B5EF4-FFF2-40B4-BE49-F238E27FC236}">
              <a16:creationId xmlns:a16="http://schemas.microsoft.com/office/drawing/2014/main" id="{DC13F47F-ACD7-0190-D923-4DAB3BC8D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1" y="961758301"/>
          <a:ext cx="179070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328</xdr:row>
      <xdr:rowOff>1</xdr:rowOff>
    </xdr:from>
    <xdr:to>
      <xdr:col>0</xdr:col>
      <xdr:colOff>1847850</xdr:colOff>
      <xdr:row>328</xdr:row>
      <xdr:rowOff>1981201</xdr:rowOff>
    </xdr:to>
    <xdr:pic>
      <xdr:nvPicPr>
        <xdr:cNvPr id="2180" name="Image 2179" descr="Burberry Quilted Bomber Jacket | Blue | FARFETCH JO">
          <a:extLst>
            <a:ext uri="{FF2B5EF4-FFF2-40B4-BE49-F238E27FC236}">
              <a16:creationId xmlns:a16="http://schemas.microsoft.com/office/drawing/2014/main" id="{E35EEF63-CCE6-A525-9B59-0EFB3A6085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24" t="11583" r="4124" b="8108"/>
        <a:stretch/>
      </xdr:blipFill>
      <xdr:spPr bwMode="auto">
        <a:xfrm>
          <a:off x="152400" y="959891401"/>
          <a:ext cx="169545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327</xdr:row>
      <xdr:rowOff>19051</xdr:rowOff>
    </xdr:from>
    <xdr:to>
      <xdr:col>0</xdr:col>
      <xdr:colOff>1895475</xdr:colOff>
      <xdr:row>327</xdr:row>
      <xdr:rowOff>1676401</xdr:rowOff>
    </xdr:to>
    <xdr:pic>
      <xdr:nvPicPr>
        <xdr:cNvPr id="2181" name="Image 2180" descr="Burberry Men's Woven Unlined Jacket, Brand Size 44 (US Size 38) 4553146 -  Clothing - Jomashop">
          <a:extLst>
            <a:ext uri="{FF2B5EF4-FFF2-40B4-BE49-F238E27FC236}">
              <a16:creationId xmlns:a16="http://schemas.microsoft.com/office/drawing/2014/main" id="{AD36B2D2-3D5A-A718-3123-5A7CFE0C95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22" t="7111" r="16000" b="15556"/>
        <a:stretch/>
      </xdr:blipFill>
      <xdr:spPr bwMode="auto">
        <a:xfrm>
          <a:off x="400050" y="958062601"/>
          <a:ext cx="1495425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361951</xdr:colOff>
      <xdr:row>326</xdr:row>
      <xdr:rowOff>19051</xdr:rowOff>
    </xdr:from>
    <xdr:to>
      <xdr:col>0</xdr:col>
      <xdr:colOff>2019301</xdr:colOff>
      <xdr:row>326</xdr:row>
      <xdr:rowOff>1676401</xdr:rowOff>
    </xdr:to>
    <xdr:pic>
      <xdr:nvPicPr>
        <xdr:cNvPr id="2182" name="Image 2181" descr="Burberry Rose Wool Tailored Jacket, Brand Size 4 ( US Size 2) 8082349 -  Clothing - Jomashop">
          <a:extLst>
            <a:ext uri="{FF2B5EF4-FFF2-40B4-BE49-F238E27FC236}">
              <a16:creationId xmlns:a16="http://schemas.microsoft.com/office/drawing/2014/main" id="{23C83485-8E7E-E58B-D646-D85B1BFEC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1" y="956214751"/>
          <a:ext cx="1657350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685800</xdr:colOff>
      <xdr:row>325</xdr:row>
      <xdr:rowOff>95251</xdr:rowOff>
    </xdr:from>
    <xdr:to>
      <xdr:col>0</xdr:col>
      <xdr:colOff>1943100</xdr:colOff>
      <xdr:row>325</xdr:row>
      <xdr:rowOff>1773811</xdr:rowOff>
    </xdr:to>
    <xdr:pic>
      <xdr:nvPicPr>
        <xdr:cNvPr id="2183" name="Image 2182" descr="Burberry Mono - Azul Oscuro - Azul Oscuro - Mujer|4567676">
          <a:extLst>
            <a:ext uri="{FF2B5EF4-FFF2-40B4-BE49-F238E27FC236}">
              <a16:creationId xmlns:a16="http://schemas.microsoft.com/office/drawing/2014/main" id="{778CD44B-6AB9-9325-391C-69EF7A134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54443101"/>
          <a:ext cx="1257300" cy="1678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285751</xdr:colOff>
      <xdr:row>324</xdr:row>
      <xdr:rowOff>57151</xdr:rowOff>
    </xdr:from>
    <xdr:to>
      <xdr:col>0</xdr:col>
      <xdr:colOff>1885951</xdr:colOff>
      <xdr:row>324</xdr:row>
      <xdr:rowOff>1657351</xdr:rowOff>
    </xdr:to>
    <xdr:pic>
      <xdr:nvPicPr>
        <xdr:cNvPr id="2184" name="Image 2183" descr="Burberry Men's Blush Pink Check Side Stripe Trousers, Brand Size 58 (US  Size 40.5) 4565609 - Clothing - Jomashop">
          <a:extLst>
            <a:ext uri="{FF2B5EF4-FFF2-40B4-BE49-F238E27FC236}">
              <a16:creationId xmlns:a16="http://schemas.microsoft.com/office/drawing/2014/main" id="{61BD46E3-59AE-AC52-9596-80EDB46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952557151"/>
          <a:ext cx="160020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323850</xdr:colOff>
      <xdr:row>323</xdr:row>
      <xdr:rowOff>1</xdr:rowOff>
    </xdr:from>
    <xdr:to>
      <xdr:col>0</xdr:col>
      <xdr:colOff>1847850</xdr:colOff>
      <xdr:row>323</xdr:row>
      <xdr:rowOff>1981201</xdr:rowOff>
    </xdr:to>
    <xdr:pic>
      <xdr:nvPicPr>
        <xdr:cNvPr id="2185" name="Image 2184" descr="Burberry Salwick black check shirt - Black - Men|4059130">
          <a:extLst>
            <a:ext uri="{FF2B5EF4-FFF2-40B4-BE49-F238E27FC236}">
              <a16:creationId xmlns:a16="http://schemas.microsoft.com/office/drawing/2014/main" id="{9EB15154-1E8F-1E8B-A7B4-5A4C13F948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86" t="4633" r="11340" b="15058"/>
        <a:stretch/>
      </xdr:blipFill>
      <xdr:spPr bwMode="auto">
        <a:xfrm>
          <a:off x="323850" y="950652151"/>
          <a:ext cx="152400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552450</xdr:colOff>
      <xdr:row>322</xdr:row>
      <xdr:rowOff>76201</xdr:rowOff>
    </xdr:from>
    <xdr:to>
      <xdr:col>0</xdr:col>
      <xdr:colOff>1666875</xdr:colOff>
      <xdr:row>322</xdr:row>
      <xdr:rowOff>1771651</xdr:rowOff>
    </xdr:to>
    <xdr:pic>
      <xdr:nvPicPr>
        <xdr:cNvPr id="2186" name="Image 2185" descr="Burberry Women's' Jackie Check Pyjama Shirt in Brown | LN-CC®">
          <a:extLst>
            <a:ext uri="{FF2B5EF4-FFF2-40B4-BE49-F238E27FC236}">
              <a16:creationId xmlns:a16="http://schemas.microsoft.com/office/drawing/2014/main" id="{04D4B8CA-878B-91C0-C0BA-8E39203437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42" t="18251" r="17801" b="14068"/>
        <a:stretch/>
      </xdr:blipFill>
      <xdr:spPr bwMode="auto">
        <a:xfrm>
          <a:off x="552450" y="948880501"/>
          <a:ext cx="1114425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321</xdr:row>
      <xdr:rowOff>1</xdr:rowOff>
    </xdr:from>
    <xdr:to>
      <xdr:col>0</xdr:col>
      <xdr:colOff>1562100</xdr:colOff>
      <xdr:row>322</xdr:row>
      <xdr:rowOff>0</xdr:rowOff>
    </xdr:to>
    <xdr:pic>
      <xdr:nvPicPr>
        <xdr:cNvPr id="2187" name="Image 2186" descr="BURBERRY: double-breasted cotton suit - Black | Burberry dress 8071045  online at GIGLIO.COM">
          <a:extLst>
            <a:ext uri="{FF2B5EF4-FFF2-40B4-BE49-F238E27FC236}">
              <a16:creationId xmlns:a16="http://schemas.microsoft.com/office/drawing/2014/main" id="{7A1D3CC1-F543-11A9-03EF-93026477ED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66" t="5405" r="29897" b="22780"/>
        <a:stretch/>
      </xdr:blipFill>
      <xdr:spPr bwMode="auto">
        <a:xfrm>
          <a:off x="495300" y="946956451"/>
          <a:ext cx="1066800" cy="2037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400051</xdr:colOff>
      <xdr:row>320</xdr:row>
      <xdr:rowOff>76201</xdr:rowOff>
    </xdr:from>
    <xdr:to>
      <xdr:col>1</xdr:col>
      <xdr:colOff>1</xdr:colOff>
      <xdr:row>320</xdr:row>
      <xdr:rowOff>1809751</xdr:rowOff>
    </xdr:to>
    <xdr:pic>
      <xdr:nvPicPr>
        <xdr:cNvPr id="2188" name="Image 2187" descr="Burberry Muted Navy Reconstructed Tailored Cotton Trousers, Brand Size 54  (Waist Size 37.4&quot;) 8070158 - Clothing - Jomashop">
          <a:extLst>
            <a:ext uri="{FF2B5EF4-FFF2-40B4-BE49-F238E27FC236}">
              <a16:creationId xmlns:a16="http://schemas.microsoft.com/office/drawing/2014/main" id="{53B1278C-1BD4-BD4A-4E21-0F4752FA4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945184801"/>
          <a:ext cx="1733550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319</xdr:row>
      <xdr:rowOff>19051</xdr:rowOff>
    </xdr:from>
    <xdr:to>
      <xdr:col>0</xdr:col>
      <xdr:colOff>1762125</xdr:colOff>
      <xdr:row>319</xdr:row>
      <xdr:rowOff>1840573</xdr:rowOff>
    </xdr:to>
    <xdr:pic>
      <xdr:nvPicPr>
        <xdr:cNvPr id="2189" name="Image 2188" descr="Burberry Hand Knitted Crochet Cotton Cape 8072334 5045702261736 - Clothing  - Jomashop">
          <a:extLst>
            <a:ext uri="{FF2B5EF4-FFF2-40B4-BE49-F238E27FC236}">
              <a16:creationId xmlns:a16="http://schemas.microsoft.com/office/drawing/2014/main" id="{C8F87EE6-8DB2-D2EA-46DE-B5CA50E9E7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33" t="6222" r="31111" b="28000"/>
        <a:stretch/>
      </xdr:blipFill>
      <xdr:spPr bwMode="auto">
        <a:xfrm>
          <a:off x="457200" y="941431951"/>
          <a:ext cx="1304925" cy="1821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318</xdr:row>
      <xdr:rowOff>0</xdr:rowOff>
    </xdr:from>
    <xdr:to>
      <xdr:col>0</xdr:col>
      <xdr:colOff>1714500</xdr:colOff>
      <xdr:row>318</xdr:row>
      <xdr:rowOff>1714500</xdr:rowOff>
    </xdr:to>
    <xdr:pic>
      <xdr:nvPicPr>
        <xdr:cNvPr id="2190" name="Image 2189" descr="버버리 슬림 체크 캐시미어 머플러 나이트 | Burberry | KREAM">
          <a:extLst>
            <a:ext uri="{FF2B5EF4-FFF2-40B4-BE49-F238E27FC236}">
              <a16:creationId xmlns:a16="http://schemas.microsoft.com/office/drawing/2014/main" id="{A3B4878E-9EAE-EF09-90E3-5A7BBD695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565050"/>
          <a:ext cx="171450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704850</xdr:colOff>
      <xdr:row>317</xdr:row>
      <xdr:rowOff>114301</xdr:rowOff>
    </xdr:from>
    <xdr:to>
      <xdr:col>0</xdr:col>
      <xdr:colOff>1866900</xdr:colOff>
      <xdr:row>317</xdr:row>
      <xdr:rowOff>2247901</xdr:rowOff>
    </xdr:to>
    <xdr:pic>
      <xdr:nvPicPr>
        <xdr:cNvPr id="2191" name="Image 2190" descr="Burberry Robert Wool Trousers In Smoked Navy | ModeSens">
          <a:extLst>
            <a:ext uri="{FF2B5EF4-FFF2-40B4-BE49-F238E27FC236}">
              <a16:creationId xmlns:a16="http://schemas.microsoft.com/office/drawing/2014/main" id="{E10A2BFC-D9DA-3986-649A-AA5A068421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25" t="6950" r="19588" b="6563"/>
        <a:stretch/>
      </xdr:blipFill>
      <xdr:spPr bwMode="auto">
        <a:xfrm>
          <a:off x="704850" y="937831501"/>
          <a:ext cx="1162050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609600</xdr:colOff>
      <xdr:row>316</xdr:row>
      <xdr:rowOff>95250</xdr:rowOff>
    </xdr:from>
    <xdr:to>
      <xdr:col>0</xdr:col>
      <xdr:colOff>1866900</xdr:colOff>
      <xdr:row>316</xdr:row>
      <xdr:rowOff>1885950</xdr:rowOff>
    </xdr:to>
    <xdr:pic>
      <xdr:nvPicPr>
        <xdr:cNvPr id="2192" name="Image 2191" descr="W) 버버리 스완 실크 셔츠 나이트 | Burberry | KREAM">
          <a:extLst>
            <a:ext uri="{FF2B5EF4-FFF2-40B4-BE49-F238E27FC236}">
              <a16:creationId xmlns:a16="http://schemas.microsoft.com/office/drawing/2014/main" id="{2C1CE84D-E8F1-8A70-CD52-29A9F9D3EF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42" t="8929" r="21429" b="7143"/>
        <a:stretch/>
      </xdr:blipFill>
      <xdr:spPr bwMode="auto">
        <a:xfrm>
          <a:off x="609600" y="935964600"/>
          <a:ext cx="125730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590550</xdr:colOff>
      <xdr:row>315</xdr:row>
      <xdr:rowOff>1</xdr:rowOff>
    </xdr:from>
    <xdr:to>
      <xdr:col>0</xdr:col>
      <xdr:colOff>1847850</xdr:colOff>
      <xdr:row>316</xdr:row>
      <xdr:rowOff>0</xdr:rowOff>
    </xdr:to>
    <xdr:pic>
      <xdr:nvPicPr>
        <xdr:cNvPr id="2193" name="Image 2192" descr="클래식 핏 모헤어 테일러드 바지 8060872 BLACK | 버버리 | 페칭 FETCHING">
          <a:extLst>
            <a:ext uri="{FF2B5EF4-FFF2-40B4-BE49-F238E27FC236}">
              <a16:creationId xmlns:a16="http://schemas.microsoft.com/office/drawing/2014/main" id="{F6E3A8D6-4311-09E6-1029-49108AD2F8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71" t="1544" r="25773" b="11969"/>
        <a:stretch/>
      </xdr:blipFill>
      <xdr:spPr bwMode="auto">
        <a:xfrm>
          <a:off x="590550" y="934021501"/>
          <a:ext cx="1257300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549360</xdr:colOff>
      <xdr:row>314</xdr:row>
      <xdr:rowOff>1</xdr:rowOff>
    </xdr:from>
    <xdr:to>
      <xdr:col>0</xdr:col>
      <xdr:colOff>1847849</xdr:colOff>
      <xdr:row>314</xdr:row>
      <xdr:rowOff>1733551</xdr:rowOff>
    </xdr:to>
    <xdr:pic>
      <xdr:nvPicPr>
        <xdr:cNvPr id="2194" name="Image 2193" descr="Burberry Checked Shirt - Black - Women|8083441 | thebs.com">
          <a:extLst>
            <a:ext uri="{FF2B5EF4-FFF2-40B4-BE49-F238E27FC236}">
              <a16:creationId xmlns:a16="http://schemas.microsoft.com/office/drawing/2014/main" id="{E07938B2-1D35-C22B-C163-9E0127F7E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360" y="932173651"/>
          <a:ext cx="1298489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419100</xdr:colOff>
      <xdr:row>313</xdr:row>
      <xdr:rowOff>1</xdr:rowOff>
    </xdr:from>
    <xdr:to>
      <xdr:col>0</xdr:col>
      <xdr:colOff>1847849</xdr:colOff>
      <xdr:row>313</xdr:row>
      <xdr:rowOff>1905001</xdr:rowOff>
    </xdr:to>
    <xdr:pic>
      <xdr:nvPicPr>
        <xdr:cNvPr id="2195" name="Image 2194" descr="Burberry Chemise en soie imprimée - Blanc - Femme|8082986">
          <a:extLst>
            <a:ext uri="{FF2B5EF4-FFF2-40B4-BE49-F238E27FC236}">
              <a16:creationId xmlns:a16="http://schemas.microsoft.com/office/drawing/2014/main" id="{637CEB35-2F40-6CAB-87B0-48F672BBC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30325801"/>
          <a:ext cx="1428749" cy="1907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312</xdr:row>
      <xdr:rowOff>57150</xdr:rowOff>
    </xdr:from>
    <xdr:to>
      <xdr:col>0</xdr:col>
      <xdr:colOff>1685925</xdr:colOff>
      <xdr:row>312</xdr:row>
      <xdr:rowOff>2254399</xdr:rowOff>
    </xdr:to>
    <xdr:pic>
      <xdr:nvPicPr>
        <xdr:cNvPr id="2196" name="Image 2195" descr="Burberry Archive Beige Check Cotton Shirt Dress, Brand Size 4 (US Size 2)  8029535 - Clothing - Jomashop">
          <a:extLst>
            <a:ext uri="{FF2B5EF4-FFF2-40B4-BE49-F238E27FC236}">
              <a16:creationId xmlns:a16="http://schemas.microsoft.com/office/drawing/2014/main" id="{240C1F19-E0DA-27B3-304F-DC345AE0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55" t="1778" r="34667" b="30666"/>
        <a:stretch/>
      </xdr:blipFill>
      <xdr:spPr bwMode="auto">
        <a:xfrm>
          <a:off x="457200" y="928535100"/>
          <a:ext cx="1228725" cy="219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310</xdr:row>
      <xdr:rowOff>152400</xdr:rowOff>
    </xdr:from>
    <xdr:to>
      <xdr:col>0</xdr:col>
      <xdr:colOff>1657350</xdr:colOff>
      <xdr:row>310</xdr:row>
      <xdr:rowOff>1780095</xdr:rowOff>
    </xdr:to>
    <xdr:pic>
      <xdr:nvPicPr>
        <xdr:cNvPr id="2197" name="Image 2196" descr="Burberry B Silk Shirt | Green | FARFETCH GR">
          <a:extLst>
            <a:ext uri="{FF2B5EF4-FFF2-40B4-BE49-F238E27FC236}">
              <a16:creationId xmlns:a16="http://schemas.microsoft.com/office/drawing/2014/main" id="{729896E7-AC87-0F4B-ED11-C14BA3D56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924934650"/>
          <a:ext cx="1219200" cy="162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552450</xdr:colOff>
      <xdr:row>309</xdr:row>
      <xdr:rowOff>1</xdr:rowOff>
    </xdr:from>
    <xdr:to>
      <xdr:col>0</xdr:col>
      <xdr:colOff>1847850</xdr:colOff>
      <xdr:row>309</xdr:row>
      <xdr:rowOff>2032001</xdr:rowOff>
    </xdr:to>
    <xdr:pic>
      <xdr:nvPicPr>
        <xdr:cNvPr id="2198" name="Image 2197" descr="BURBERRY: Robes femme - Noir | Robe Burberry 8083033 en ligne sur GIGLIO.COM">
          <a:extLst>
            <a:ext uri="{FF2B5EF4-FFF2-40B4-BE49-F238E27FC236}">
              <a16:creationId xmlns:a16="http://schemas.microsoft.com/office/drawing/2014/main" id="{B6328F86-FF25-6821-91B9-9B680A790C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42" t="4633" r="19588" b="29730"/>
        <a:stretch/>
      </xdr:blipFill>
      <xdr:spPr bwMode="auto">
        <a:xfrm>
          <a:off x="552450" y="922934401"/>
          <a:ext cx="1295400" cy="2039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1</xdr:col>
      <xdr:colOff>0</xdr:colOff>
      <xdr:row>309</xdr:row>
      <xdr:rowOff>34925</xdr:rowOff>
    </xdr:to>
    <xdr:pic>
      <xdr:nvPicPr>
        <xdr:cNvPr id="2199" name="Image 2198" descr="Burberry Floral Motif Viscose Trousers, Brand Size 2 (US Size 0) 8068364 -  Clothing - Jomashop">
          <a:extLst>
            <a:ext uri="{FF2B5EF4-FFF2-40B4-BE49-F238E27FC236}">
              <a16:creationId xmlns:a16="http://schemas.microsoft.com/office/drawing/2014/main" id="{32AF8DFB-2040-0D3B-8A7C-85AEFE336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9572075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307</xdr:row>
      <xdr:rowOff>76200</xdr:rowOff>
    </xdr:from>
    <xdr:to>
      <xdr:col>0</xdr:col>
      <xdr:colOff>1885950</xdr:colOff>
      <xdr:row>307</xdr:row>
      <xdr:rowOff>2266950</xdr:rowOff>
    </xdr:to>
    <xdr:pic>
      <xdr:nvPicPr>
        <xdr:cNvPr id="2200" name="Image 2199" descr="버버리(BURBERRY) 디어 프린트 보우 실크 블라우스 8051560 B1677 | jentestore">
          <a:extLst>
            <a:ext uri="{FF2B5EF4-FFF2-40B4-BE49-F238E27FC236}">
              <a16:creationId xmlns:a16="http://schemas.microsoft.com/office/drawing/2014/main" id="{B9219D66-3329-DC06-625C-4973C26711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02" t="9091" r="11340" b="10490"/>
        <a:stretch/>
      </xdr:blipFill>
      <xdr:spPr bwMode="auto">
        <a:xfrm>
          <a:off x="495300" y="919314900"/>
          <a:ext cx="1390650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571500</xdr:colOff>
      <xdr:row>306</xdr:row>
      <xdr:rowOff>76200</xdr:rowOff>
    </xdr:from>
    <xdr:to>
      <xdr:col>0</xdr:col>
      <xdr:colOff>1714500</xdr:colOff>
      <xdr:row>307</xdr:row>
      <xdr:rowOff>3909</xdr:rowOff>
    </xdr:to>
    <xdr:pic>
      <xdr:nvPicPr>
        <xdr:cNvPr id="2201" name="Image 2200" descr="Long Gabardine Castleford Trench Coat in Otter - Women, Cotton Gabardine |  Burberry® Official">
          <a:extLst>
            <a:ext uri="{FF2B5EF4-FFF2-40B4-BE49-F238E27FC236}">
              <a16:creationId xmlns:a16="http://schemas.microsoft.com/office/drawing/2014/main" id="{9A8077E1-B9EB-489B-90AB-7A0E93A50D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88" t="11765" r="33019" b="15966"/>
        <a:stretch/>
      </xdr:blipFill>
      <xdr:spPr bwMode="auto">
        <a:xfrm>
          <a:off x="571500" y="917467050"/>
          <a:ext cx="1143000" cy="2226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305</xdr:row>
      <xdr:rowOff>38101</xdr:rowOff>
    </xdr:from>
    <xdr:to>
      <xdr:col>0</xdr:col>
      <xdr:colOff>1981200</xdr:colOff>
      <xdr:row>305</xdr:row>
      <xdr:rowOff>1917701</xdr:rowOff>
    </xdr:to>
    <xdr:pic>
      <xdr:nvPicPr>
        <xdr:cNvPr id="2202" name="Image 2201" descr="BURBERRY: Chemise femme - Blanc | Chemise Burberry 8071331 en ligne sur  GIGLIO.COM">
          <a:extLst>
            <a:ext uri="{FF2B5EF4-FFF2-40B4-BE49-F238E27FC236}">
              <a16:creationId xmlns:a16="http://schemas.microsoft.com/office/drawing/2014/main" id="{C45E855E-64D3-41F1-C0E3-F3DE122C55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58"/>
        <a:stretch/>
      </xdr:blipFill>
      <xdr:spPr bwMode="auto">
        <a:xfrm>
          <a:off x="304800" y="915581101"/>
          <a:ext cx="1676400" cy="1901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304</xdr:row>
      <xdr:rowOff>57151</xdr:rowOff>
    </xdr:from>
    <xdr:to>
      <xdr:col>0</xdr:col>
      <xdr:colOff>1924050</xdr:colOff>
      <xdr:row>304</xdr:row>
      <xdr:rowOff>2038351</xdr:rowOff>
    </xdr:to>
    <xdr:pic>
      <xdr:nvPicPr>
        <xdr:cNvPr id="2203" name="Image 2202" descr="버버리(BURBERRY) EKD 프린팅 파카 자켓 8071387 A1189 | jentestore">
          <a:extLst>
            <a:ext uri="{FF2B5EF4-FFF2-40B4-BE49-F238E27FC236}">
              <a16:creationId xmlns:a16="http://schemas.microsoft.com/office/drawing/2014/main" id="{59DB8C2C-1EB9-079E-F881-67808CD960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41" t="9266" r="8247" b="10425"/>
        <a:stretch/>
      </xdr:blipFill>
      <xdr:spPr bwMode="auto">
        <a:xfrm>
          <a:off x="438150" y="913752301"/>
          <a:ext cx="148590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552450</xdr:colOff>
      <xdr:row>303</xdr:row>
      <xdr:rowOff>38100</xdr:rowOff>
    </xdr:from>
    <xdr:to>
      <xdr:col>0</xdr:col>
      <xdr:colOff>1847850</xdr:colOff>
      <xdr:row>303</xdr:row>
      <xdr:rowOff>1835855</xdr:rowOff>
    </xdr:to>
    <xdr:pic>
      <xdr:nvPicPr>
        <xdr:cNvPr id="2204" name="Image 2203" descr="W) 버버리 릴렉스드 핏 진 차콜 | Burberry | KREAM">
          <a:extLst>
            <a:ext uri="{FF2B5EF4-FFF2-40B4-BE49-F238E27FC236}">
              <a16:creationId xmlns:a16="http://schemas.microsoft.com/office/drawing/2014/main" id="{B2F37527-B0BB-2CAF-9FED-DDA7998157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0" t="7143" r="20536" b="8036"/>
        <a:stretch/>
      </xdr:blipFill>
      <xdr:spPr bwMode="auto">
        <a:xfrm>
          <a:off x="552450" y="910037550"/>
          <a:ext cx="129540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762000</xdr:colOff>
      <xdr:row>302</xdr:row>
      <xdr:rowOff>19050</xdr:rowOff>
    </xdr:from>
    <xdr:to>
      <xdr:col>0</xdr:col>
      <xdr:colOff>1847850</xdr:colOff>
      <xdr:row>303</xdr:row>
      <xdr:rowOff>1</xdr:rowOff>
    </xdr:to>
    <xdr:pic>
      <xdr:nvPicPr>
        <xdr:cNvPr id="2205" name="Image 2204" descr="W) 버버리 울 실크 드레스 크림 | Burberry | KREAM">
          <a:extLst>
            <a:ext uri="{FF2B5EF4-FFF2-40B4-BE49-F238E27FC236}">
              <a16:creationId xmlns:a16="http://schemas.microsoft.com/office/drawing/2014/main" id="{F63E0AA9-69F8-2012-F77B-9B8B6F72C0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07" t="8036" r="25000" b="6250"/>
        <a:stretch/>
      </xdr:blipFill>
      <xdr:spPr bwMode="auto">
        <a:xfrm>
          <a:off x="762000" y="908170650"/>
          <a:ext cx="108585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301</xdr:row>
      <xdr:rowOff>57151</xdr:rowOff>
    </xdr:from>
    <xdr:to>
      <xdr:col>0</xdr:col>
      <xdr:colOff>2038350</xdr:colOff>
      <xdr:row>301</xdr:row>
      <xdr:rowOff>2139951</xdr:rowOff>
    </xdr:to>
    <xdr:pic>
      <xdr:nvPicPr>
        <xdr:cNvPr id="2206" name="Image 2205" descr="Burberry Beige nylon jacket - Beige - Women|8063484 | thebs.com">
          <a:extLst>
            <a:ext uri="{FF2B5EF4-FFF2-40B4-BE49-F238E27FC236}">
              <a16:creationId xmlns:a16="http://schemas.microsoft.com/office/drawing/2014/main" id="{AF822451-5D66-F90C-DED6-75102DDA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906360901"/>
          <a:ext cx="1562100" cy="2085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514350</xdr:colOff>
      <xdr:row>300</xdr:row>
      <xdr:rowOff>76201</xdr:rowOff>
    </xdr:from>
    <xdr:to>
      <xdr:col>0</xdr:col>
      <xdr:colOff>1809750</xdr:colOff>
      <xdr:row>300</xdr:row>
      <xdr:rowOff>2082801</xdr:rowOff>
    </xdr:to>
    <xdr:pic>
      <xdr:nvPicPr>
        <xdr:cNvPr id="2207" name="Image 2206" descr="BURBERRY: Blazer woman - Black | Burberry blazer 8082338 online at  GIGLIO.COM">
          <a:extLst>
            <a:ext uri="{FF2B5EF4-FFF2-40B4-BE49-F238E27FC236}">
              <a16:creationId xmlns:a16="http://schemas.microsoft.com/office/drawing/2014/main" id="{1065666D-E7FC-D220-E5CB-42B6A61FC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64" t="6178" r="14433" b="11969"/>
        <a:stretch/>
      </xdr:blipFill>
      <xdr:spPr bwMode="auto">
        <a:xfrm>
          <a:off x="514350" y="904532101"/>
          <a:ext cx="1295400" cy="201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299</xdr:row>
      <xdr:rowOff>1</xdr:rowOff>
    </xdr:from>
    <xdr:to>
      <xdr:col>0</xdr:col>
      <xdr:colOff>1847850</xdr:colOff>
      <xdr:row>299</xdr:row>
      <xdr:rowOff>2082801</xdr:rowOff>
    </xdr:to>
    <xdr:pic>
      <xdr:nvPicPr>
        <xdr:cNvPr id="2208" name="Image 2207" descr="Burberry Bacton jacket - Brown - Women|8049804 | thebs.com">
          <a:extLst>
            <a:ext uri="{FF2B5EF4-FFF2-40B4-BE49-F238E27FC236}">
              <a16:creationId xmlns:a16="http://schemas.microsoft.com/office/drawing/2014/main" id="{E24AD417-E11C-8B24-D3B6-78DF95B917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54" t="6950" r="4124" b="8108"/>
        <a:stretch/>
      </xdr:blipFill>
      <xdr:spPr bwMode="auto">
        <a:xfrm>
          <a:off x="171450" y="902608051"/>
          <a:ext cx="1676400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298</xdr:row>
      <xdr:rowOff>57150</xdr:rowOff>
    </xdr:from>
    <xdr:to>
      <xdr:col>0</xdr:col>
      <xdr:colOff>1914525</xdr:colOff>
      <xdr:row>298</xdr:row>
      <xdr:rowOff>2063750</xdr:rowOff>
    </xdr:to>
    <xdr:pic>
      <xdr:nvPicPr>
        <xdr:cNvPr id="2209" name="Image 2208" descr="Regular Fit Check Cotton Shirt in Sand - Men | Burberry® Official">
          <a:extLst>
            <a:ext uri="{FF2B5EF4-FFF2-40B4-BE49-F238E27FC236}">
              <a16:creationId xmlns:a16="http://schemas.microsoft.com/office/drawing/2014/main" id="{E3C49115-71F4-EAB8-188D-17D61A68AF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12" t="18750" r="21333" b="16964"/>
        <a:stretch/>
      </xdr:blipFill>
      <xdr:spPr bwMode="auto">
        <a:xfrm>
          <a:off x="171450" y="900817350"/>
          <a:ext cx="1743075" cy="2008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297</xdr:row>
      <xdr:rowOff>0</xdr:rowOff>
    </xdr:from>
    <xdr:to>
      <xdr:col>1</xdr:col>
      <xdr:colOff>0</xdr:colOff>
      <xdr:row>297</xdr:row>
      <xdr:rowOff>1905000</xdr:rowOff>
    </xdr:to>
    <xdr:pic>
      <xdr:nvPicPr>
        <xdr:cNvPr id="2210" name="Image 2209" descr="Burberry Long Sleeve Wool Cashmere Jacket, Brand Size 2 ( US Size 0 )  8077431 - Clothing - Jomashop">
          <a:extLst>
            <a:ext uri="{FF2B5EF4-FFF2-40B4-BE49-F238E27FC236}">
              <a16:creationId xmlns:a16="http://schemas.microsoft.com/office/drawing/2014/main" id="{457E681E-0CD9-4E85-0CB3-5372347C6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98912350"/>
          <a:ext cx="191452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609600</xdr:colOff>
      <xdr:row>296</xdr:row>
      <xdr:rowOff>38101</xdr:rowOff>
    </xdr:from>
    <xdr:to>
      <xdr:col>0</xdr:col>
      <xdr:colOff>1933575</xdr:colOff>
      <xdr:row>296</xdr:row>
      <xdr:rowOff>1892301</xdr:rowOff>
    </xdr:to>
    <xdr:pic>
      <xdr:nvPicPr>
        <xdr:cNvPr id="2211" name="Image 2210" descr="버버리(BURBERRY) 아이콘 스트라이프 빈티지 체크 LAPWING 8009033 A7028 여자 셔츠 - 사이즈 &amp; 후기 | 무신사">
          <a:extLst>
            <a:ext uri="{FF2B5EF4-FFF2-40B4-BE49-F238E27FC236}">
              <a16:creationId xmlns:a16="http://schemas.microsoft.com/office/drawing/2014/main" id="{85C9B612-7522-6D13-DA6E-3850950F85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6" t="5333" r="19556" b="7556"/>
        <a:stretch/>
      </xdr:blipFill>
      <xdr:spPr bwMode="auto">
        <a:xfrm>
          <a:off x="609600" y="897102601"/>
          <a:ext cx="1323975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323851</xdr:colOff>
      <xdr:row>295</xdr:row>
      <xdr:rowOff>9525</xdr:rowOff>
    </xdr:from>
    <xdr:to>
      <xdr:col>1</xdr:col>
      <xdr:colOff>1</xdr:colOff>
      <xdr:row>295</xdr:row>
      <xdr:rowOff>1762125</xdr:rowOff>
    </xdr:to>
    <xdr:pic>
      <xdr:nvPicPr>
        <xdr:cNvPr id="2212" name="Image 2211" descr="Burberry Cotton Vintage Check Shirt, Brand Size 2 (US Size 0) 8058089 -  Clothing - Jomashop">
          <a:extLst>
            <a:ext uri="{FF2B5EF4-FFF2-40B4-BE49-F238E27FC236}">
              <a16:creationId xmlns:a16="http://schemas.microsoft.com/office/drawing/2014/main" id="{978978ED-4B73-7221-0F3C-E4AEB112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895226175"/>
          <a:ext cx="1752600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742950</xdr:colOff>
      <xdr:row>294</xdr:row>
      <xdr:rowOff>1</xdr:rowOff>
    </xdr:from>
    <xdr:to>
      <xdr:col>0</xdr:col>
      <xdr:colOff>1847850</xdr:colOff>
      <xdr:row>294</xdr:row>
      <xdr:rowOff>2114551</xdr:rowOff>
    </xdr:to>
    <xdr:pic>
      <xdr:nvPicPr>
        <xdr:cNvPr id="2213" name="Image 2212" descr="BURBERRY パンツ 8077505">
          <a:extLst>
            <a:ext uri="{FF2B5EF4-FFF2-40B4-BE49-F238E27FC236}">
              <a16:creationId xmlns:a16="http://schemas.microsoft.com/office/drawing/2014/main" id="{ED6D185B-7ED2-F818-1F7E-2617D5AB4A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49" t="3861" r="18557" b="10425"/>
        <a:stretch/>
      </xdr:blipFill>
      <xdr:spPr bwMode="auto">
        <a:xfrm>
          <a:off x="742950" y="893368801"/>
          <a:ext cx="1104900" cy="211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293</xdr:row>
      <xdr:rowOff>38101</xdr:rowOff>
    </xdr:from>
    <xdr:to>
      <xdr:col>0</xdr:col>
      <xdr:colOff>2009775</xdr:colOff>
      <xdr:row>294</xdr:row>
      <xdr:rowOff>3310</xdr:rowOff>
    </xdr:to>
    <xdr:pic>
      <xdr:nvPicPr>
        <xdr:cNvPr id="2214" name="Image 2213" descr="Burberry Ladies Stretch Jersey Crystal Floral Print Pedra Pencil Skirt,  Brand Size 2 (US Size 0) 8063529 5045700446340 - Clothing - Jomashop">
          <a:extLst>
            <a:ext uri="{FF2B5EF4-FFF2-40B4-BE49-F238E27FC236}">
              <a16:creationId xmlns:a16="http://schemas.microsoft.com/office/drawing/2014/main" id="{A486E51F-41CD-87CC-2EA5-55CC3CA625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67" t="7111" r="20444" b="34222"/>
        <a:stretch/>
      </xdr:blipFill>
      <xdr:spPr bwMode="auto">
        <a:xfrm>
          <a:off x="381000" y="891559051"/>
          <a:ext cx="1628775" cy="1806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552450</xdr:colOff>
      <xdr:row>291</xdr:row>
      <xdr:rowOff>57151</xdr:rowOff>
    </xdr:from>
    <xdr:to>
      <xdr:col>0</xdr:col>
      <xdr:colOff>1828800</xdr:colOff>
      <xdr:row>291</xdr:row>
      <xdr:rowOff>1911351</xdr:rowOff>
    </xdr:to>
    <xdr:pic>
      <xdr:nvPicPr>
        <xdr:cNvPr id="2215" name="Image 2214" descr="Burberry Single Breasted Otter Coat – Antidote Fashion and Lifestyle">
          <a:extLst>
            <a:ext uri="{FF2B5EF4-FFF2-40B4-BE49-F238E27FC236}">
              <a16:creationId xmlns:a16="http://schemas.microsoft.com/office/drawing/2014/main" id="{6D0B1CB4-F5E0-859D-39AE-C95532228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58" t="4364" r="21858" b="36727"/>
        <a:stretch/>
      </xdr:blipFill>
      <xdr:spPr bwMode="auto">
        <a:xfrm>
          <a:off x="552450" y="887882401"/>
          <a:ext cx="1276350" cy="1857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723900</xdr:colOff>
      <xdr:row>290</xdr:row>
      <xdr:rowOff>95250</xdr:rowOff>
    </xdr:from>
    <xdr:to>
      <xdr:col>0</xdr:col>
      <xdr:colOff>1870911</xdr:colOff>
      <xdr:row>290</xdr:row>
      <xdr:rowOff>1771650</xdr:rowOff>
    </xdr:to>
    <xdr:pic>
      <xdr:nvPicPr>
        <xdr:cNvPr id="2216" name="Image 2215" descr="Burberry Ladies Reconstructed Polka Dot Crinkle-Effect Shirt, Brand Size 4  (US Size 2) 8069671 5045701518190 - Clothing - Jomashop">
          <a:extLst>
            <a:ext uri="{FF2B5EF4-FFF2-40B4-BE49-F238E27FC236}">
              <a16:creationId xmlns:a16="http://schemas.microsoft.com/office/drawing/2014/main" id="{62D7AB4F-F1AF-9FBF-8A32-A743BF7D5F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89" t="3556" r="14222" b="9333"/>
        <a:stretch/>
      </xdr:blipFill>
      <xdr:spPr bwMode="auto">
        <a:xfrm>
          <a:off x="723900" y="884224800"/>
          <a:ext cx="1147011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647700</xdr:colOff>
      <xdr:row>289</xdr:row>
      <xdr:rowOff>57151</xdr:rowOff>
    </xdr:from>
    <xdr:to>
      <xdr:col>0</xdr:col>
      <xdr:colOff>1695450</xdr:colOff>
      <xdr:row>289</xdr:row>
      <xdr:rowOff>1835151</xdr:rowOff>
    </xdr:to>
    <xdr:pic>
      <xdr:nvPicPr>
        <xdr:cNvPr id="2217" name="Image 2216" descr="Burberry Trench-Coat - Waterloo - Beige - Femme|8054329">
          <a:extLst>
            <a:ext uri="{FF2B5EF4-FFF2-40B4-BE49-F238E27FC236}">
              <a16:creationId xmlns:a16="http://schemas.microsoft.com/office/drawing/2014/main" id="{5A22A50F-8840-CAF3-74FA-A102CB5DB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64" t="4633" r="16495" b="8881"/>
        <a:stretch/>
      </xdr:blipFill>
      <xdr:spPr bwMode="auto">
        <a:xfrm>
          <a:off x="647700" y="882338851"/>
          <a:ext cx="1047750" cy="177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533400</xdr:colOff>
      <xdr:row>288</xdr:row>
      <xdr:rowOff>19050</xdr:rowOff>
    </xdr:from>
    <xdr:to>
      <xdr:col>0</xdr:col>
      <xdr:colOff>1752600</xdr:colOff>
      <xdr:row>288</xdr:row>
      <xdr:rowOff>1873250</xdr:rowOff>
    </xdr:to>
    <xdr:pic>
      <xdr:nvPicPr>
        <xdr:cNvPr id="2218" name="Image 2217" descr="Trench Héritage mi-long Kensington (Bleu Coal) - Homme, Gabardine de coton  | Site officiel Burberry®">
          <a:extLst>
            <a:ext uri="{FF2B5EF4-FFF2-40B4-BE49-F238E27FC236}">
              <a16:creationId xmlns:a16="http://schemas.microsoft.com/office/drawing/2014/main" id="{949A7AD4-A563-A17C-422A-A0A4FCC4C7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2" t="15966" r="27358" b="19328"/>
        <a:stretch/>
      </xdr:blipFill>
      <xdr:spPr bwMode="auto">
        <a:xfrm>
          <a:off x="533400" y="880452900"/>
          <a:ext cx="1219200" cy="187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514350</xdr:colOff>
      <xdr:row>287</xdr:row>
      <xdr:rowOff>57151</xdr:rowOff>
    </xdr:from>
    <xdr:to>
      <xdr:col>0</xdr:col>
      <xdr:colOff>1857375</xdr:colOff>
      <xdr:row>287</xdr:row>
      <xdr:rowOff>2019301</xdr:rowOff>
    </xdr:to>
    <xdr:pic>
      <xdr:nvPicPr>
        <xdr:cNvPr id="2219" name="Image 2218" descr="Burberry Cotton EKD Embroidered Waxed Coat, Brand Size 10 (US Size 8)  8073206 - Clothing - Jomashop">
          <a:extLst>
            <a:ext uri="{FF2B5EF4-FFF2-40B4-BE49-F238E27FC236}">
              <a16:creationId xmlns:a16="http://schemas.microsoft.com/office/drawing/2014/main" id="{B674FD90-4FF3-5BC2-75E7-17A10F6E07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7" t="4444" r="24000" b="4001"/>
        <a:stretch/>
      </xdr:blipFill>
      <xdr:spPr bwMode="auto">
        <a:xfrm>
          <a:off x="514350" y="878643151"/>
          <a:ext cx="134302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590550</xdr:colOff>
      <xdr:row>286</xdr:row>
      <xdr:rowOff>19051</xdr:rowOff>
    </xdr:from>
    <xdr:to>
      <xdr:col>0</xdr:col>
      <xdr:colOff>1895475</xdr:colOff>
      <xdr:row>287</xdr:row>
      <xdr:rowOff>1</xdr:rowOff>
    </xdr:to>
    <xdr:pic>
      <xdr:nvPicPr>
        <xdr:cNvPr id="2220" name="Image 2219" descr="Burberry Ashwater Long-Sleeved Wool Peacoat, Brand Size 8 ( US Size 6 )  8072684 - Clothing - Jomashop">
          <a:extLst>
            <a:ext uri="{FF2B5EF4-FFF2-40B4-BE49-F238E27FC236}">
              <a16:creationId xmlns:a16="http://schemas.microsoft.com/office/drawing/2014/main" id="{0B1A37A3-94C9-6D87-C34C-379A0F97C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89" t="5333" r="26667" b="13778"/>
        <a:stretch/>
      </xdr:blipFill>
      <xdr:spPr bwMode="auto">
        <a:xfrm>
          <a:off x="590550" y="876757201"/>
          <a:ext cx="1304925" cy="187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895350</xdr:colOff>
      <xdr:row>285</xdr:row>
      <xdr:rowOff>114301</xdr:rowOff>
    </xdr:from>
    <xdr:to>
      <xdr:col>0</xdr:col>
      <xdr:colOff>1762125</xdr:colOff>
      <xdr:row>285</xdr:row>
      <xdr:rowOff>1714501</xdr:rowOff>
    </xdr:to>
    <xdr:pic>
      <xdr:nvPicPr>
        <xdr:cNvPr id="2221" name="Image 2220" descr="Burberry Soft Fawn Crepe De Chine Boat-Neck Trench Dress, Brand Size 6 (US  Size 4) 8054643 - Clothing - Jomashop">
          <a:extLst>
            <a:ext uri="{FF2B5EF4-FFF2-40B4-BE49-F238E27FC236}">
              <a16:creationId xmlns:a16="http://schemas.microsoft.com/office/drawing/2014/main" id="{1AB8C664-6B7D-FE83-99FD-01F9AF7A1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34" r="30222" b="25333"/>
        <a:stretch/>
      </xdr:blipFill>
      <xdr:spPr bwMode="auto">
        <a:xfrm>
          <a:off x="895350" y="875004601"/>
          <a:ext cx="866775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742950</xdr:colOff>
      <xdr:row>284</xdr:row>
      <xdr:rowOff>19051</xdr:rowOff>
    </xdr:from>
    <xdr:to>
      <xdr:col>0</xdr:col>
      <xdr:colOff>1876425</xdr:colOff>
      <xdr:row>284</xdr:row>
      <xdr:rowOff>2145899</xdr:rowOff>
    </xdr:to>
    <xdr:pic>
      <xdr:nvPicPr>
        <xdr:cNvPr id="2222" name="Image 2221" descr="Burberry Ladies Buttermilk Beige Keren Silk-Satin Trench Dress, Brand Size  10 (US Size 8) 8054749 - Clothing - Jomashop">
          <a:extLst>
            <a:ext uri="{FF2B5EF4-FFF2-40B4-BE49-F238E27FC236}">
              <a16:creationId xmlns:a16="http://schemas.microsoft.com/office/drawing/2014/main" id="{A53E928A-7E7C-0402-4F27-51F226DA5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22" t="3556" r="34667" b="21778"/>
        <a:stretch/>
      </xdr:blipFill>
      <xdr:spPr bwMode="auto">
        <a:xfrm>
          <a:off x="742950" y="873061501"/>
          <a:ext cx="1133475" cy="2126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704850</xdr:colOff>
      <xdr:row>283</xdr:row>
      <xdr:rowOff>19050</xdr:rowOff>
    </xdr:from>
    <xdr:to>
      <xdr:col>0</xdr:col>
      <xdr:colOff>1866900</xdr:colOff>
      <xdr:row>283</xdr:row>
      <xdr:rowOff>2000250</xdr:rowOff>
    </xdr:to>
    <xdr:pic>
      <xdr:nvPicPr>
        <xdr:cNvPr id="2223" name="Image 2222" descr="Burberry Belted Classic Trench | italist">
          <a:extLst>
            <a:ext uri="{FF2B5EF4-FFF2-40B4-BE49-F238E27FC236}">
              <a16:creationId xmlns:a16="http://schemas.microsoft.com/office/drawing/2014/main" id="{BBF6B9C4-49E7-0D9A-B432-7EC8586AE5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72" t="7377" r="23301" b="7377"/>
        <a:stretch/>
      </xdr:blipFill>
      <xdr:spPr bwMode="auto">
        <a:xfrm>
          <a:off x="704850" y="871213650"/>
          <a:ext cx="116205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647700</xdr:colOff>
      <xdr:row>282</xdr:row>
      <xdr:rowOff>95251</xdr:rowOff>
    </xdr:from>
    <xdr:to>
      <xdr:col>0</xdr:col>
      <xdr:colOff>1847850</xdr:colOff>
      <xdr:row>282</xdr:row>
      <xdr:rowOff>2057400</xdr:rowOff>
    </xdr:to>
    <xdr:pic>
      <xdr:nvPicPr>
        <xdr:cNvPr id="2224" name="Image 2223" descr="Burberry Long sleeve top - Dark Blue - Women | 8077742">
          <a:extLst>
            <a:ext uri="{FF2B5EF4-FFF2-40B4-BE49-F238E27FC236}">
              <a16:creationId xmlns:a16="http://schemas.microsoft.com/office/drawing/2014/main" id="{7807FB09-37CC-A5D2-9DFE-AA2301875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57" t="3089" r="23711" b="17374"/>
        <a:stretch/>
      </xdr:blipFill>
      <xdr:spPr bwMode="auto">
        <a:xfrm>
          <a:off x="647700" y="869442001"/>
          <a:ext cx="1200150" cy="1962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533400</xdr:colOff>
      <xdr:row>281</xdr:row>
      <xdr:rowOff>57150</xdr:rowOff>
    </xdr:from>
    <xdr:to>
      <xdr:col>0</xdr:col>
      <xdr:colOff>1924050</xdr:colOff>
      <xdr:row>281</xdr:row>
      <xdr:rowOff>2152184</xdr:rowOff>
    </xdr:to>
    <xdr:pic>
      <xdr:nvPicPr>
        <xdr:cNvPr id="2225" name="Image 2224" descr="Knight Stamp Box Silk Shirt Dress in Ink - Women | Burberry® Official">
          <a:extLst>
            <a:ext uri="{FF2B5EF4-FFF2-40B4-BE49-F238E27FC236}">
              <a16:creationId xmlns:a16="http://schemas.microsoft.com/office/drawing/2014/main" id="{58BC159E-38F9-3DD8-C4B4-DF6F0F182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89" t="10714" r="26667" b="8929"/>
        <a:stretch/>
      </xdr:blipFill>
      <xdr:spPr bwMode="auto">
        <a:xfrm>
          <a:off x="533400" y="867556050"/>
          <a:ext cx="1390650" cy="2107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723900</xdr:colOff>
      <xdr:row>280</xdr:row>
      <xdr:rowOff>19050</xdr:rowOff>
    </xdr:from>
    <xdr:to>
      <xdr:col>0</xdr:col>
      <xdr:colOff>1905000</xdr:colOff>
      <xdr:row>280</xdr:row>
      <xdr:rowOff>1898650</xdr:rowOff>
    </xdr:to>
    <xdr:pic>
      <xdr:nvPicPr>
        <xdr:cNvPr id="2226" name="Image 2225" descr="Burberry Wool Belted Coat, Brand Size 6 ( US Size 4 ) 8077358 - Clothing -  Jomashop">
          <a:extLst>
            <a:ext uri="{FF2B5EF4-FFF2-40B4-BE49-F238E27FC236}">
              <a16:creationId xmlns:a16="http://schemas.microsoft.com/office/drawing/2014/main" id="{A68B2D14-E966-0F10-FB49-87AD97A2E6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22" t="5333" r="31111" b="26222"/>
        <a:stretch/>
      </xdr:blipFill>
      <xdr:spPr bwMode="auto">
        <a:xfrm>
          <a:off x="723900" y="865670100"/>
          <a:ext cx="1181100" cy="188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630556</xdr:colOff>
      <xdr:row>279</xdr:row>
      <xdr:rowOff>57150</xdr:rowOff>
    </xdr:from>
    <xdr:to>
      <xdr:col>0</xdr:col>
      <xdr:colOff>1857375</xdr:colOff>
      <xdr:row>279</xdr:row>
      <xdr:rowOff>1809749</xdr:rowOff>
    </xdr:to>
    <xdr:pic>
      <xdr:nvPicPr>
        <xdr:cNvPr id="2227" name="Image 2226" descr="Burberry Ladies Black Miley Strap Detail Location Print Silk Dress, Brand  Size 4 (US Size 2) 8029803 - Clothing - Jomashop">
          <a:extLst>
            <a:ext uri="{FF2B5EF4-FFF2-40B4-BE49-F238E27FC236}">
              <a16:creationId xmlns:a16="http://schemas.microsoft.com/office/drawing/2014/main" id="{790C75C3-CB9B-CE9E-2FE5-D943AEEC5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77" t="5333" r="27556" b="28000"/>
        <a:stretch/>
      </xdr:blipFill>
      <xdr:spPr bwMode="auto">
        <a:xfrm>
          <a:off x="630556" y="863860350"/>
          <a:ext cx="1226819" cy="1752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278</xdr:row>
      <xdr:rowOff>76200</xdr:rowOff>
    </xdr:from>
    <xdr:to>
      <xdr:col>1</xdr:col>
      <xdr:colOff>0</xdr:colOff>
      <xdr:row>278</xdr:row>
      <xdr:rowOff>1762125</xdr:rowOff>
    </xdr:to>
    <xdr:pic>
      <xdr:nvPicPr>
        <xdr:cNvPr id="2228" name="Image 2227" descr="極美品△BURBERRY バーバリー 8083862 コットン100％ 裏地ノバチェック柄 ロング ステンカラーコート ベージュ 42 正規品  レディース - メルカリ">
          <a:extLst>
            <a:ext uri="{FF2B5EF4-FFF2-40B4-BE49-F238E27FC236}">
              <a16:creationId xmlns:a16="http://schemas.microsoft.com/office/drawing/2014/main" id="{86AE1679-71FC-811D-D3B6-E6FCF0265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62031550"/>
          <a:ext cx="1685925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590550</xdr:colOff>
      <xdr:row>277</xdr:row>
      <xdr:rowOff>19051</xdr:rowOff>
    </xdr:from>
    <xdr:to>
      <xdr:col>0</xdr:col>
      <xdr:colOff>1943100</xdr:colOff>
      <xdr:row>277</xdr:row>
      <xdr:rowOff>1824775</xdr:rowOff>
    </xdr:to>
    <xdr:pic>
      <xdr:nvPicPr>
        <xdr:cNvPr id="2229" name="Image 2228" descr="Burberry Bradford Cotton Trench Coat In Neutrals - 30% Off | Editorialist">
          <a:extLst>
            <a:ext uri="{FF2B5EF4-FFF2-40B4-BE49-F238E27FC236}">
              <a16:creationId xmlns:a16="http://schemas.microsoft.com/office/drawing/2014/main" id="{033FCCF1-B7B1-783B-D967-0632EBFA3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60126551"/>
          <a:ext cx="1352550" cy="1805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628650</xdr:colOff>
      <xdr:row>276</xdr:row>
      <xdr:rowOff>1</xdr:rowOff>
    </xdr:from>
    <xdr:to>
      <xdr:col>0</xdr:col>
      <xdr:colOff>1828799</xdr:colOff>
      <xdr:row>277</xdr:row>
      <xdr:rowOff>827</xdr:rowOff>
    </xdr:to>
    <xdr:pic>
      <xdr:nvPicPr>
        <xdr:cNvPr id="2230" name="Image 2229" descr="Burberry Castleford Gabardine Trench Coat, Brand Size 48 ( US Size 38 )  8078720 - Clothing - Jomashop">
          <a:extLst>
            <a:ext uri="{FF2B5EF4-FFF2-40B4-BE49-F238E27FC236}">
              <a16:creationId xmlns:a16="http://schemas.microsoft.com/office/drawing/2014/main" id="{637F9D4D-8E7B-0F6E-0337-C2F88098A4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33" r="29778" b="25333"/>
        <a:stretch/>
      </xdr:blipFill>
      <xdr:spPr bwMode="auto">
        <a:xfrm>
          <a:off x="628650" y="858259651"/>
          <a:ext cx="1200149" cy="2191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609600</xdr:colOff>
      <xdr:row>275</xdr:row>
      <xdr:rowOff>38101</xdr:rowOff>
    </xdr:from>
    <xdr:to>
      <xdr:col>0</xdr:col>
      <xdr:colOff>1838325</xdr:colOff>
      <xdr:row>275</xdr:row>
      <xdr:rowOff>1990281</xdr:rowOff>
    </xdr:to>
    <xdr:pic>
      <xdr:nvPicPr>
        <xdr:cNvPr id="2231" name="Image 2230" descr="Burberry Dark Birch Brown Winifred Check Skirt, Brand Size 8 (US Size 6)  8050631 - Clothing - Jomashop">
          <a:extLst>
            <a:ext uri="{FF2B5EF4-FFF2-40B4-BE49-F238E27FC236}">
              <a16:creationId xmlns:a16="http://schemas.microsoft.com/office/drawing/2014/main" id="{058B5211-9EE0-D2F1-95CE-0027D19B6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78" t="2667" r="26667" b="21778"/>
        <a:stretch/>
      </xdr:blipFill>
      <xdr:spPr bwMode="auto">
        <a:xfrm>
          <a:off x="609600" y="856449901"/>
          <a:ext cx="1228725" cy="1952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361951</xdr:colOff>
      <xdr:row>274</xdr:row>
      <xdr:rowOff>114301</xdr:rowOff>
    </xdr:from>
    <xdr:to>
      <xdr:col>1</xdr:col>
      <xdr:colOff>1</xdr:colOff>
      <xdr:row>274</xdr:row>
      <xdr:rowOff>1924051</xdr:rowOff>
    </xdr:to>
    <xdr:pic>
      <xdr:nvPicPr>
        <xdr:cNvPr id="2232" name="Image 2231" descr="Burberry Sofy Wool Pixel-Check Printed Dress, Brand Size 2 (US Size 0)  8062679 5045700428070 - Clothing - Jomashop">
          <a:extLst>
            <a:ext uri="{FF2B5EF4-FFF2-40B4-BE49-F238E27FC236}">
              <a16:creationId xmlns:a16="http://schemas.microsoft.com/office/drawing/2014/main" id="{A1F36FFB-7CDB-B336-8A7F-4FD20D839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1" y="853897201"/>
          <a:ext cx="18097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539750</xdr:colOff>
      <xdr:row>273</xdr:row>
      <xdr:rowOff>241301</xdr:rowOff>
    </xdr:from>
    <xdr:to>
      <xdr:col>0</xdr:col>
      <xdr:colOff>1968500</xdr:colOff>
      <xdr:row>273</xdr:row>
      <xdr:rowOff>1663729</xdr:rowOff>
    </xdr:to>
    <xdr:pic>
      <xdr:nvPicPr>
        <xdr:cNvPr id="2233" name="Image 2232" descr="Burberry Kids Mayfair Long Sleeve Check Trench Coat, Size 14Y 8007809  5045556541343 - Clothing - Jomashop">
          <a:extLst>
            <a:ext uri="{FF2B5EF4-FFF2-40B4-BE49-F238E27FC236}">
              <a16:creationId xmlns:a16="http://schemas.microsoft.com/office/drawing/2014/main" id="{84C67014-2F9F-760F-3E0F-68A992A67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853020901"/>
          <a:ext cx="1428750" cy="1422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400051</xdr:colOff>
      <xdr:row>272</xdr:row>
      <xdr:rowOff>95251</xdr:rowOff>
    </xdr:from>
    <xdr:to>
      <xdr:col>0</xdr:col>
      <xdr:colOff>1847850</xdr:colOff>
      <xdr:row>272</xdr:row>
      <xdr:rowOff>1809751</xdr:rowOff>
    </xdr:to>
    <xdr:pic>
      <xdr:nvPicPr>
        <xdr:cNvPr id="2234" name="Image 2233" descr="Burberry 8069444 小童格紋領口外套">
          <a:extLst>
            <a:ext uri="{FF2B5EF4-FFF2-40B4-BE49-F238E27FC236}">
              <a16:creationId xmlns:a16="http://schemas.microsoft.com/office/drawing/2014/main" id="{F2C157E0-3C79-2C73-1443-99C9A993BC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51" t="14229" r="7537" b="14625"/>
        <a:stretch/>
      </xdr:blipFill>
      <xdr:spPr bwMode="auto">
        <a:xfrm>
          <a:off x="400051" y="850430101"/>
          <a:ext cx="1447799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857250</xdr:colOff>
      <xdr:row>271</xdr:row>
      <xdr:rowOff>76201</xdr:rowOff>
    </xdr:from>
    <xdr:to>
      <xdr:col>0</xdr:col>
      <xdr:colOff>1867401</xdr:colOff>
      <xdr:row>271</xdr:row>
      <xdr:rowOff>1835855</xdr:rowOff>
    </xdr:to>
    <xdr:pic>
      <xdr:nvPicPr>
        <xdr:cNvPr id="2235" name="Image 2234" descr="Burberry Kids Hosiery Iconic Vintage Check Tights, Size 5Y-6Y 8032161 -  Clothing - Jomashop">
          <a:extLst>
            <a:ext uri="{FF2B5EF4-FFF2-40B4-BE49-F238E27FC236}">
              <a16:creationId xmlns:a16="http://schemas.microsoft.com/office/drawing/2014/main" id="{9E6AD3BB-AE8A-2A87-630B-8ABA967B89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55" t="18667" r="35556" b="13777"/>
        <a:stretch/>
      </xdr:blipFill>
      <xdr:spPr bwMode="auto">
        <a:xfrm>
          <a:off x="857250" y="847248751"/>
          <a:ext cx="1010151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1</xdr:col>
      <xdr:colOff>0</xdr:colOff>
      <xdr:row>269</xdr:row>
      <xdr:rowOff>2133600</xdr:rowOff>
    </xdr:to>
    <xdr:pic>
      <xdr:nvPicPr>
        <xdr:cNvPr id="2236" name="Image 2235" descr="BURBERRY ENGLAND ARCHWAY EMBROIDERED LOGO TSHIRT - BLACK – SGN CLOTHING">
          <a:extLst>
            <a:ext uri="{FF2B5EF4-FFF2-40B4-BE49-F238E27FC236}">
              <a16:creationId xmlns:a16="http://schemas.microsoft.com/office/drawing/2014/main" id="{9CEB855A-3A0F-7665-A64E-FB5D9E16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962375"/>
          <a:ext cx="2143125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590550</xdr:colOff>
      <xdr:row>268</xdr:row>
      <xdr:rowOff>95250</xdr:rowOff>
    </xdr:from>
    <xdr:to>
      <xdr:col>0</xdr:col>
      <xdr:colOff>1933575</xdr:colOff>
      <xdr:row>268</xdr:row>
      <xdr:rowOff>1936750</xdr:rowOff>
    </xdr:to>
    <xdr:pic>
      <xdr:nvPicPr>
        <xdr:cNvPr id="2237" name="Image 2236" descr="Cotton Polo Shirt in Coal blue - Men | Burberry® Official">
          <a:extLst>
            <a:ext uri="{FF2B5EF4-FFF2-40B4-BE49-F238E27FC236}">
              <a16:creationId xmlns:a16="http://schemas.microsoft.com/office/drawing/2014/main" id="{85196CCC-A17C-FB95-E565-346F6457C5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89" t="17857" r="26667" b="14286"/>
        <a:stretch/>
      </xdr:blipFill>
      <xdr:spPr bwMode="auto">
        <a:xfrm>
          <a:off x="590550" y="841724250"/>
          <a:ext cx="1343025" cy="1872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647702</xdr:colOff>
      <xdr:row>267</xdr:row>
      <xdr:rowOff>266700</xdr:rowOff>
    </xdr:from>
    <xdr:to>
      <xdr:col>0</xdr:col>
      <xdr:colOff>1580044</xdr:colOff>
      <xdr:row>267</xdr:row>
      <xdr:rowOff>1581150</xdr:rowOff>
    </xdr:to>
    <xdr:pic>
      <xdr:nvPicPr>
        <xdr:cNvPr id="2238" name="Image 2237" descr="Women's BURBERRY BRIT Wool Duffle Coat Short Hooded Fuchsia Pink RARE Size  ~XS/S | eBay">
          <a:extLst>
            <a:ext uri="{FF2B5EF4-FFF2-40B4-BE49-F238E27FC236}">
              <a16:creationId xmlns:a16="http://schemas.microsoft.com/office/drawing/2014/main" id="{6F12ED7F-D6E8-75D6-507A-F4866F322C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75" t="5983" r="17674" b="20513"/>
        <a:stretch/>
      </xdr:blipFill>
      <xdr:spPr bwMode="auto">
        <a:xfrm>
          <a:off x="647702" y="840638400"/>
          <a:ext cx="932342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609601</xdr:colOff>
      <xdr:row>266</xdr:row>
      <xdr:rowOff>133351</xdr:rowOff>
    </xdr:from>
    <xdr:to>
      <xdr:col>0</xdr:col>
      <xdr:colOff>1828800</xdr:colOff>
      <xdr:row>266</xdr:row>
      <xdr:rowOff>1796670</xdr:rowOff>
    </xdr:to>
    <xdr:pic>
      <xdr:nvPicPr>
        <xdr:cNvPr id="2239" name="Image 2238" descr="Burberry Check cotton shirt in multicoloured - Burberry | Mytheresa">
          <a:extLst>
            <a:ext uri="{FF2B5EF4-FFF2-40B4-BE49-F238E27FC236}">
              <a16:creationId xmlns:a16="http://schemas.microsoft.com/office/drawing/2014/main" id="{665DC39D-D203-D006-5BB9-4DDAB0B8B7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66" t="7532" r="14218" b="5439"/>
        <a:stretch/>
      </xdr:blipFill>
      <xdr:spPr bwMode="auto">
        <a:xfrm>
          <a:off x="609601" y="838504801"/>
          <a:ext cx="1219199" cy="166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781049</xdr:colOff>
      <xdr:row>265</xdr:row>
      <xdr:rowOff>95251</xdr:rowOff>
    </xdr:from>
    <xdr:to>
      <xdr:col>0</xdr:col>
      <xdr:colOff>1783398</xdr:colOff>
      <xdr:row>265</xdr:row>
      <xdr:rowOff>1562100</xdr:rowOff>
    </xdr:to>
    <xdr:pic>
      <xdr:nvPicPr>
        <xdr:cNvPr id="2240" name="Image 2239" descr="BURBERRY | Straight Trousers | Men | Black | Flannels">
          <a:extLst>
            <a:ext uri="{FF2B5EF4-FFF2-40B4-BE49-F238E27FC236}">
              <a16:creationId xmlns:a16="http://schemas.microsoft.com/office/drawing/2014/main" id="{27229E13-1B20-C345-ABD2-5903EE5B45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9" t="5348" r="28342" b="6952"/>
        <a:stretch/>
      </xdr:blipFill>
      <xdr:spPr bwMode="auto">
        <a:xfrm>
          <a:off x="781049" y="836618851"/>
          <a:ext cx="1002349" cy="1466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590550</xdr:colOff>
      <xdr:row>264</xdr:row>
      <xdr:rowOff>133350</xdr:rowOff>
    </xdr:from>
    <xdr:to>
      <xdr:col>0</xdr:col>
      <xdr:colOff>1543050</xdr:colOff>
      <xdr:row>264</xdr:row>
      <xdr:rowOff>1474722</xdr:rowOff>
    </xdr:to>
    <xdr:pic>
      <xdr:nvPicPr>
        <xdr:cNvPr id="2241" name="Image 2240" descr="Cotton T-shirt in Navy - Men | Burberry® Official">
          <a:extLst>
            <a:ext uri="{FF2B5EF4-FFF2-40B4-BE49-F238E27FC236}">
              <a16:creationId xmlns:a16="http://schemas.microsoft.com/office/drawing/2014/main" id="{ED1384F3-AA87-5FFB-EF53-0C9058F97B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2" t="17857" r="24000" b="18750"/>
        <a:stretch/>
      </xdr:blipFill>
      <xdr:spPr bwMode="auto">
        <a:xfrm>
          <a:off x="590550" y="834809100"/>
          <a:ext cx="952500" cy="1341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647701</xdr:colOff>
      <xdr:row>263</xdr:row>
      <xdr:rowOff>76201</xdr:rowOff>
    </xdr:from>
    <xdr:to>
      <xdr:col>0</xdr:col>
      <xdr:colOff>1905001</xdr:colOff>
      <xdr:row>263</xdr:row>
      <xdr:rowOff>1714501</xdr:rowOff>
    </xdr:to>
    <xdr:pic>
      <xdr:nvPicPr>
        <xdr:cNvPr id="2242" name="Image 2241" descr="Slim Fit Cotton Shirt in Indigo - Men | Burberry® Official">
          <a:extLst>
            <a:ext uri="{FF2B5EF4-FFF2-40B4-BE49-F238E27FC236}">
              <a16:creationId xmlns:a16="http://schemas.microsoft.com/office/drawing/2014/main" id="{A225D7B9-6B25-7E35-2399-FA442F044C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78" t="16889" r="30222" b="18222"/>
        <a:stretch/>
      </xdr:blipFill>
      <xdr:spPr bwMode="auto">
        <a:xfrm>
          <a:off x="647701" y="832561201"/>
          <a:ext cx="125730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628650</xdr:colOff>
      <xdr:row>262</xdr:row>
      <xdr:rowOff>114300</xdr:rowOff>
    </xdr:from>
    <xdr:to>
      <xdr:col>0</xdr:col>
      <xdr:colOff>1885950</xdr:colOff>
      <xdr:row>262</xdr:row>
      <xdr:rowOff>1809750</xdr:rowOff>
    </xdr:to>
    <xdr:pic>
      <xdr:nvPicPr>
        <xdr:cNvPr id="2243" name="Image 2242" descr="Burberry Cerulean Blue Cotton T-shirt | italist">
          <a:extLst>
            <a:ext uri="{FF2B5EF4-FFF2-40B4-BE49-F238E27FC236}">
              <a16:creationId xmlns:a16="http://schemas.microsoft.com/office/drawing/2014/main" id="{E294BCA1-47CE-FF90-FFC0-B2769381F7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21" t="13934" r="12621" b="13115"/>
        <a:stretch/>
      </xdr:blipFill>
      <xdr:spPr bwMode="auto">
        <a:xfrm>
          <a:off x="628650" y="830751450"/>
          <a:ext cx="125730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449477</xdr:colOff>
      <xdr:row>261</xdr:row>
      <xdr:rowOff>1</xdr:rowOff>
    </xdr:from>
    <xdr:to>
      <xdr:col>0</xdr:col>
      <xdr:colOff>1714501</xdr:colOff>
      <xdr:row>262</xdr:row>
      <xdr:rowOff>1</xdr:rowOff>
    </xdr:to>
    <xdr:pic>
      <xdr:nvPicPr>
        <xdr:cNvPr id="2244" name="Image 2243" descr="Burberry Short Trench Coat | Grey | FARFETCH JO">
          <a:extLst>
            <a:ext uri="{FF2B5EF4-FFF2-40B4-BE49-F238E27FC236}">
              <a16:creationId xmlns:a16="http://schemas.microsoft.com/office/drawing/2014/main" id="{AF1303E0-5594-D335-E9C3-D8143562B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77" y="828789301"/>
          <a:ext cx="1265024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662916</xdr:colOff>
      <xdr:row>260</xdr:row>
      <xdr:rowOff>133350</xdr:rowOff>
    </xdr:from>
    <xdr:to>
      <xdr:col>0</xdr:col>
      <xdr:colOff>1971676</xdr:colOff>
      <xdr:row>260</xdr:row>
      <xdr:rowOff>1885950</xdr:rowOff>
    </xdr:to>
    <xdr:pic>
      <xdr:nvPicPr>
        <xdr:cNvPr id="2245" name="Image 2244" descr="Slim Fit Cotton Poplin Formal Shirt in Neptune blue - Men | Burberry®  Official">
          <a:extLst>
            <a:ext uri="{FF2B5EF4-FFF2-40B4-BE49-F238E27FC236}">
              <a16:creationId xmlns:a16="http://schemas.microsoft.com/office/drawing/2014/main" id="{E3F1FF5E-D193-4D19-6898-3B6B6C84F6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89" t="16964" r="24000" b="14286"/>
        <a:stretch/>
      </xdr:blipFill>
      <xdr:spPr bwMode="auto">
        <a:xfrm>
          <a:off x="662916" y="826979550"/>
          <a:ext cx="1308760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603251</xdr:colOff>
      <xdr:row>259</xdr:row>
      <xdr:rowOff>120651</xdr:rowOff>
    </xdr:from>
    <xdr:to>
      <xdr:col>0</xdr:col>
      <xdr:colOff>2057400</xdr:colOff>
      <xdr:row>259</xdr:row>
      <xdr:rowOff>1694554</xdr:rowOff>
    </xdr:to>
    <xdr:pic>
      <xdr:nvPicPr>
        <xdr:cNvPr id="2246" name="Image 2245" descr="Burberry Kids Otis Corduroy Collar Diamond Quilted Jacket, Size 6 8069467  5045701401690 - Clothing - Jomashop">
          <a:extLst>
            <a:ext uri="{FF2B5EF4-FFF2-40B4-BE49-F238E27FC236}">
              <a16:creationId xmlns:a16="http://schemas.microsoft.com/office/drawing/2014/main" id="{2CB3B1F3-E7D5-0506-0786-EA962A49C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1" y="512667251"/>
          <a:ext cx="1454149" cy="1573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438151</xdr:colOff>
      <xdr:row>258</xdr:row>
      <xdr:rowOff>171450</xdr:rowOff>
    </xdr:from>
    <xdr:to>
      <xdr:col>1</xdr:col>
      <xdr:colOff>1</xdr:colOff>
      <xdr:row>258</xdr:row>
      <xdr:rowOff>1819275</xdr:rowOff>
    </xdr:to>
    <xdr:pic>
      <xdr:nvPicPr>
        <xdr:cNvPr id="2247" name="Image 2246" descr="国内即発】大人もOK！BURBERRY キッズジャケット 8053692 AR (Burberry/キッズアウター) 80536921【BUYMA】">
          <a:extLst>
            <a:ext uri="{FF2B5EF4-FFF2-40B4-BE49-F238E27FC236}">
              <a16:creationId xmlns:a16="http://schemas.microsoft.com/office/drawing/2014/main" id="{269DBFF8-1424-9980-AFE8-D58B12461E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11" r="21777"/>
        <a:stretch/>
      </xdr:blipFill>
      <xdr:spPr bwMode="auto">
        <a:xfrm>
          <a:off x="438151" y="823321950"/>
          <a:ext cx="1676400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673100</xdr:colOff>
      <xdr:row>257</xdr:row>
      <xdr:rowOff>184151</xdr:rowOff>
    </xdr:from>
    <xdr:to>
      <xdr:col>1</xdr:col>
      <xdr:colOff>1476</xdr:colOff>
      <xdr:row>257</xdr:row>
      <xdr:rowOff>1676400</xdr:rowOff>
    </xdr:to>
    <xdr:pic>
      <xdr:nvPicPr>
        <xdr:cNvPr id="2248" name="Image 2247" descr="Burberry Kids Hooded Puffer Jacket | Blue | FARFETCH">
          <a:extLst>
            <a:ext uri="{FF2B5EF4-FFF2-40B4-BE49-F238E27FC236}">
              <a16:creationId xmlns:a16="http://schemas.microsoft.com/office/drawing/2014/main" id="{7BD1C872-6D8F-A14D-A8CC-411A16C118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23" t="16988" r="6186" b="16603"/>
        <a:stretch/>
      </xdr:blipFill>
      <xdr:spPr bwMode="auto">
        <a:xfrm>
          <a:off x="673100" y="509022351"/>
          <a:ext cx="1509601" cy="1492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255</xdr:row>
      <xdr:rowOff>19051</xdr:rowOff>
    </xdr:from>
    <xdr:to>
      <xdr:col>1</xdr:col>
      <xdr:colOff>0</xdr:colOff>
      <xdr:row>255</xdr:row>
      <xdr:rowOff>2114551</xdr:rowOff>
    </xdr:to>
    <xdr:pic>
      <xdr:nvPicPr>
        <xdr:cNvPr id="2249" name="Image 2248" descr="Burberry embroidered-logo Polo Shirt | Green | FARFETCH NZ">
          <a:extLst>
            <a:ext uri="{FF2B5EF4-FFF2-40B4-BE49-F238E27FC236}">
              <a16:creationId xmlns:a16="http://schemas.microsoft.com/office/drawing/2014/main" id="{1425D386-67A9-3960-23F6-31274670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54" t="7722" r="6186" b="7336"/>
        <a:stretch/>
      </xdr:blipFill>
      <xdr:spPr bwMode="auto">
        <a:xfrm>
          <a:off x="457200" y="815778151"/>
          <a:ext cx="1638300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723901</xdr:colOff>
      <xdr:row>254</xdr:row>
      <xdr:rowOff>76199</xdr:rowOff>
    </xdr:from>
    <xdr:to>
      <xdr:col>0</xdr:col>
      <xdr:colOff>1866901</xdr:colOff>
      <xdr:row>254</xdr:row>
      <xdr:rowOff>1771650</xdr:rowOff>
    </xdr:to>
    <xdr:pic>
      <xdr:nvPicPr>
        <xdr:cNvPr id="2250" name="Image 2249" descr="BURBERRY Navy blue wool coat">
          <a:extLst>
            <a:ext uri="{FF2B5EF4-FFF2-40B4-BE49-F238E27FC236}">
              <a16:creationId xmlns:a16="http://schemas.microsoft.com/office/drawing/2014/main" id="{3D497249-7FF4-A705-33B5-F27A2C0A1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36" t="16727" r="9836" b="16364"/>
        <a:stretch/>
      </xdr:blipFill>
      <xdr:spPr bwMode="auto">
        <a:xfrm>
          <a:off x="723901" y="814216049"/>
          <a:ext cx="1143000" cy="1695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668682</xdr:colOff>
      <xdr:row>253</xdr:row>
      <xdr:rowOff>152400</xdr:rowOff>
    </xdr:from>
    <xdr:to>
      <xdr:col>0</xdr:col>
      <xdr:colOff>1952626</xdr:colOff>
      <xdr:row>253</xdr:row>
      <xdr:rowOff>1962150</xdr:rowOff>
    </xdr:to>
    <xdr:pic>
      <xdr:nvPicPr>
        <xdr:cNvPr id="2251" name="Image 2250" descr="Gabardine Harrington Jacket in Navy - Men, Cotton | Burberry® Official">
          <a:extLst>
            <a:ext uri="{FF2B5EF4-FFF2-40B4-BE49-F238E27FC236}">
              <a16:creationId xmlns:a16="http://schemas.microsoft.com/office/drawing/2014/main" id="{DC1164A0-C511-489F-068F-C7A485271E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77" t="16964" r="27556" b="16964"/>
        <a:stretch/>
      </xdr:blipFill>
      <xdr:spPr bwMode="auto">
        <a:xfrm>
          <a:off x="668682" y="812215800"/>
          <a:ext cx="1283944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648638</xdr:colOff>
      <xdr:row>252</xdr:row>
      <xdr:rowOff>38100</xdr:rowOff>
    </xdr:from>
    <xdr:to>
      <xdr:col>0</xdr:col>
      <xdr:colOff>2038350</xdr:colOff>
      <xdr:row>252</xdr:row>
      <xdr:rowOff>1733549</xdr:rowOff>
    </xdr:to>
    <xdr:pic>
      <xdr:nvPicPr>
        <xdr:cNvPr id="2252" name="Image 2251" descr="Burberry Rider Wool Sweater - Women – myCompañero">
          <a:extLst>
            <a:ext uri="{FF2B5EF4-FFF2-40B4-BE49-F238E27FC236}">
              <a16:creationId xmlns:a16="http://schemas.microsoft.com/office/drawing/2014/main" id="{97C779FA-3AD4-5132-E640-5EE086DE50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05" t="3089" r="21649" b="49807"/>
        <a:stretch/>
      </xdr:blipFill>
      <xdr:spPr bwMode="auto">
        <a:xfrm>
          <a:off x="648638" y="810253650"/>
          <a:ext cx="1389712" cy="1695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609600</xdr:colOff>
      <xdr:row>247</xdr:row>
      <xdr:rowOff>38100</xdr:rowOff>
    </xdr:from>
    <xdr:to>
      <xdr:col>0</xdr:col>
      <xdr:colOff>1924050</xdr:colOff>
      <xdr:row>247</xdr:row>
      <xdr:rowOff>1821180</xdr:rowOff>
    </xdr:to>
    <xdr:pic>
      <xdr:nvPicPr>
        <xdr:cNvPr id="2253" name="Image 2252" descr="Cotton Poplin Shirt in White - Men | Burberry® Official">
          <a:extLst>
            <a:ext uri="{FF2B5EF4-FFF2-40B4-BE49-F238E27FC236}">
              <a16:creationId xmlns:a16="http://schemas.microsoft.com/office/drawing/2014/main" id="{469558C9-E07C-B975-3403-920BAC6C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89" t="15179" r="24000" b="15178"/>
        <a:stretch/>
      </xdr:blipFill>
      <xdr:spPr bwMode="auto">
        <a:xfrm>
          <a:off x="609600" y="801014400"/>
          <a:ext cx="1314450" cy="1783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247</xdr:row>
      <xdr:rowOff>1828800</xdr:rowOff>
    </xdr:from>
    <xdr:to>
      <xdr:col>0</xdr:col>
      <xdr:colOff>1771650</xdr:colOff>
      <xdr:row>248</xdr:row>
      <xdr:rowOff>1828801</xdr:rowOff>
    </xdr:to>
    <xdr:pic>
      <xdr:nvPicPr>
        <xdr:cNvPr id="2254" name="Image 2253" descr="Burberry Check Bomber Jacket | Yellow | FARFETCH TR">
          <a:extLst>
            <a:ext uri="{FF2B5EF4-FFF2-40B4-BE49-F238E27FC236}">
              <a16:creationId xmlns:a16="http://schemas.microsoft.com/office/drawing/2014/main" id="{635BBFCD-00DD-6659-4C9C-9DFBC127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02805100"/>
          <a:ext cx="1390650" cy="1856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323850</xdr:colOff>
      <xdr:row>249</xdr:row>
      <xdr:rowOff>38101</xdr:rowOff>
    </xdr:from>
    <xdr:to>
      <xdr:col>0</xdr:col>
      <xdr:colOff>1962150</xdr:colOff>
      <xdr:row>249</xdr:row>
      <xdr:rowOff>1943101</xdr:rowOff>
    </xdr:to>
    <xdr:pic>
      <xdr:nvPicPr>
        <xdr:cNvPr id="2255" name="Image 2254" descr="Burberry T-shirt - Dark Green - Men|8083601 | thebs.com">
          <a:extLst>
            <a:ext uri="{FF2B5EF4-FFF2-40B4-BE49-F238E27FC236}">
              <a16:creationId xmlns:a16="http://schemas.microsoft.com/office/drawing/2014/main" id="{F70F35D3-46E2-EB44-88A1-A5B46C1234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85" t="11583" r="5155" b="10424"/>
        <a:stretch/>
      </xdr:blipFill>
      <xdr:spPr bwMode="auto">
        <a:xfrm>
          <a:off x="323850" y="804710101"/>
          <a:ext cx="1638300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FF6322-CB7B-634F-AE1E-AF63BFF12D8F}" name="Table2" displayName="Table2" ref="C4:F9" totalsRowShown="0">
  <autoFilter ref="C4:F9" xr:uid="{CFFF6322-CB7B-634F-AE1E-AF63BFF12D8F}"/>
  <tableColumns count="4">
    <tableColumn id="1" xr3:uid="{671E9612-DCA9-A946-B46F-C6122FC38291}" name="Category" dataDxfId="9"/>
    <tableColumn id="2" xr3:uid="{F39A1D29-4A01-D442-8784-5120E09BE138}" name="Total QTY"/>
    <tableColumn id="3" xr3:uid="{EA43832C-0FE7-9842-8B72-593E575CABBE}" name="Total RRP STERLING"/>
    <tableColumn id="4" xr3:uid="{0F1561AF-2B40-C640-A163-13EAE5448302}" name="Total RRP EURO" dataDxfId="8">
      <calculatedColumnFormula>Table2[[#This Row],[Total RRP STERLING]]*1.14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A35B8D8-7DD5-D744-B1BD-F8D311D3D300}" name="Table24" displayName="Table24" ref="C14:F23" totalsRowShown="0">
  <autoFilter ref="C14:F23" xr:uid="{8A35B8D8-7DD5-D744-B1BD-F8D311D3D300}"/>
  <tableColumns count="4">
    <tableColumn id="1" xr3:uid="{2A8E1F20-6702-8F49-943D-794CC2AE5206}" name="TYPE" dataDxfId="7"/>
    <tableColumn id="2" xr3:uid="{782D8E59-4346-7945-BDC2-A3A5D92C52A7}" name="Total QTY"/>
    <tableColumn id="3" xr3:uid="{242CF6FB-40B7-3F42-A117-FFDC0A6D4883}" name="Total RRP STERLING"/>
    <tableColumn id="4" xr3:uid="{7FBED704-8BC0-9C46-A3E0-465795D9E15D}" name="Total RRP EURO" dataDxfId="6">
      <calculatedColumnFormula>Table24[[#This Row],[Total RRP STERLING]]*1.14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945CECD-5223-F549-8E8D-50F7D1124F02}" name="Table246" displayName="Table246" ref="C28:F39" totalsRowShown="0">
  <autoFilter ref="C28:F39" xr:uid="{4945CECD-5223-F549-8E8D-50F7D1124F02}"/>
  <sortState xmlns:xlrd2="http://schemas.microsoft.com/office/spreadsheetml/2017/richdata2" ref="C29:F38">
    <sortCondition descending="1" ref="D28:D38"/>
  </sortState>
  <tableColumns count="4">
    <tableColumn id="1" xr3:uid="{F75086A0-EFDC-1A46-B2A9-141195BF2FFA}" name="TYPE" dataDxfId="5"/>
    <tableColumn id="2" xr3:uid="{7BA39FC5-6ABB-3B4F-B514-D7BCE807E249}" name="Total QTY"/>
    <tableColumn id="3" xr3:uid="{4CEA9EBE-8CCC-6C4F-8E8F-583EEF037015}" name="Total RRP STERLING"/>
    <tableColumn id="4" xr3:uid="{C493FE8E-AA3C-0C42-9EFF-86D2070C1A05}" name="Total RRP EURO" dataDxfId="4">
      <calculatedColumnFormula>Table246[[#This Row],[Total RRP STERLING]]*1.14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5D5EE84-9AE1-C842-A29B-B591ED3F0BB5}" name="Table2467" displayName="Table2467" ref="C43:F50" totalsRowShown="0">
  <autoFilter ref="C43:F50" xr:uid="{95D5EE84-9AE1-C842-A29B-B591ED3F0BB5}"/>
  <sortState xmlns:xlrd2="http://schemas.microsoft.com/office/spreadsheetml/2017/richdata2" ref="C44:F49">
    <sortCondition descending="1" ref="D43:D49"/>
  </sortState>
  <tableColumns count="4">
    <tableColumn id="1" xr3:uid="{473BA0D0-7830-9042-A6D6-6301C0156904}" name="TYPE" dataDxfId="3"/>
    <tableColumn id="2" xr3:uid="{632DDD2A-362B-5945-8938-EEE5CAC31390}" name="Total QTY"/>
    <tableColumn id="3" xr3:uid="{CFB95279-3F21-F843-9516-2E42A4BC6B07}" name="Total RRP STERLING"/>
    <tableColumn id="4" xr3:uid="{62115352-F57F-4742-8F75-55A1531FE55F}" name="Total RRP EURO" dataDxfId="2">
      <calculatedColumnFormula>Table2467[[#This Row],[Total RRP STERLING]]*1.14</calculatedColumnFormula>
    </tableColumn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CAE09FF-9DA5-9742-B096-47FD268A1559}" name="Table24678" displayName="Table24678" ref="C54:F57" totalsRowShown="0">
  <autoFilter ref="C54:F57" xr:uid="{1CAE09FF-9DA5-9742-B096-47FD268A1559}"/>
  <tableColumns count="4">
    <tableColumn id="1" xr3:uid="{BA5ECFF7-15E7-264F-9C1E-6E7F39EB8C6A}" name="TYPE" dataDxfId="1"/>
    <tableColumn id="2" xr3:uid="{5AC6E5F6-0A24-3F40-B08B-9EE73EFD1C39}" name="Total QTY"/>
    <tableColumn id="3" xr3:uid="{48793EA8-7A2C-8048-B9C7-79A729BE06C4}" name="Total RRP STERLING"/>
    <tableColumn id="4" xr3:uid="{97BA5FFF-3D7D-1446-8B37-367B17C70F15}" name="Total RRP EURO" dataDxfId="0">
      <calculatedColumnFormula>Table24678[[#This Row],[Total RRP STERLING]]*1.14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B5C26-4F69-4846-B94A-1B9F12DC4C50}">
  <dimension ref="C1:F57"/>
  <sheetViews>
    <sheetView workbookViewId="0">
      <selection activeCell="F9" sqref="F9"/>
    </sheetView>
  </sheetViews>
  <sheetFormatPr defaultColWidth="10.86328125" defaultRowHeight="14.25" x14ac:dyDescent="0.45"/>
  <cols>
    <col min="1" max="1" width="25.3984375" customWidth="1"/>
    <col min="3" max="4" width="21.1328125" customWidth="1"/>
    <col min="5" max="5" width="24.265625" customWidth="1"/>
    <col min="6" max="6" width="25.73046875" customWidth="1"/>
  </cols>
  <sheetData>
    <row r="1" spans="3:6" ht="135.94999999999999" customHeight="1" x14ac:dyDescent="0.45"/>
    <row r="2" spans="3:6" x14ac:dyDescent="0.45">
      <c r="C2" s="5" t="s">
        <v>0</v>
      </c>
    </row>
    <row r="4" spans="3:6" x14ac:dyDescent="0.45">
      <c r="C4" t="s">
        <v>1</v>
      </c>
      <c r="D4" t="s">
        <v>2</v>
      </c>
      <c r="E4" t="s">
        <v>3</v>
      </c>
      <c r="F4" t="s">
        <v>4</v>
      </c>
    </row>
    <row r="5" spans="3:6" x14ac:dyDescent="0.45">
      <c r="C5" s="1" t="s">
        <v>5</v>
      </c>
      <c r="D5" s="1">
        <v>726</v>
      </c>
      <c r="E5" s="2">
        <v>1132241</v>
      </c>
      <c r="F5" s="4">
        <f>Table2[[#This Row],[Total RRP STERLING]]*1.14</f>
        <v>1290754.74</v>
      </c>
    </row>
    <row r="6" spans="3:6" x14ac:dyDescent="0.45">
      <c r="C6" s="1" t="s">
        <v>6</v>
      </c>
      <c r="D6" s="1">
        <v>668</v>
      </c>
      <c r="E6" s="2">
        <v>1679574</v>
      </c>
      <c r="F6" s="4">
        <f>Table2[[#This Row],[Total RRP STERLING]]*1.14</f>
        <v>1914714.3599999999</v>
      </c>
    </row>
    <row r="7" spans="3:6" x14ac:dyDescent="0.45">
      <c r="C7" s="1" t="s">
        <v>7</v>
      </c>
      <c r="D7" s="1">
        <v>178</v>
      </c>
      <c r="E7" s="2">
        <v>120033</v>
      </c>
      <c r="F7" s="4">
        <f>Table2[[#This Row],[Total RRP STERLING]]*1.14</f>
        <v>136837.62</v>
      </c>
    </row>
    <row r="8" spans="3:6" x14ac:dyDescent="0.45">
      <c r="C8" s="1" t="s">
        <v>8</v>
      </c>
      <c r="D8" s="1">
        <v>24</v>
      </c>
      <c r="E8" s="2">
        <v>24717</v>
      </c>
      <c r="F8" s="4">
        <f>Table2[[#This Row],[Total RRP STERLING]]*1.14</f>
        <v>28177.379999999997</v>
      </c>
    </row>
    <row r="9" spans="3:6" x14ac:dyDescent="0.45">
      <c r="C9" s="3" t="s">
        <v>9</v>
      </c>
      <c r="D9" s="3">
        <v>1596</v>
      </c>
      <c r="E9" s="2">
        <v>2956555</v>
      </c>
      <c r="F9" s="4">
        <f>Table2[[#This Row],[Total RRP STERLING]]*1.14</f>
        <v>3370472.6999999997</v>
      </c>
    </row>
    <row r="10" spans="3:6" x14ac:dyDescent="0.45">
      <c r="C10" s="3"/>
      <c r="D10" s="3"/>
      <c r="E10" s="2"/>
      <c r="F10" s="4"/>
    </row>
    <row r="12" spans="3:6" x14ac:dyDescent="0.45">
      <c r="C12" s="5" t="s">
        <v>10</v>
      </c>
    </row>
    <row r="14" spans="3:6" x14ac:dyDescent="0.45">
      <c r="C14" t="s">
        <v>11</v>
      </c>
      <c r="D14" t="s">
        <v>2</v>
      </c>
      <c r="E14" t="s">
        <v>3</v>
      </c>
      <c r="F14" t="s">
        <v>4</v>
      </c>
    </row>
    <row r="15" spans="3:6" x14ac:dyDescent="0.45">
      <c r="C15" s="1" t="s">
        <v>12</v>
      </c>
      <c r="D15" s="1">
        <v>225</v>
      </c>
      <c r="E15" s="2">
        <v>604431</v>
      </c>
      <c r="F15" s="4">
        <f>Table24[[#This Row],[Total RRP STERLING]]*1.14</f>
        <v>689051.34</v>
      </c>
    </row>
    <row r="16" spans="3:6" x14ac:dyDescent="0.45">
      <c r="C16" s="1" t="s">
        <v>13</v>
      </c>
      <c r="D16" s="1">
        <v>212</v>
      </c>
      <c r="E16" s="2">
        <v>235378</v>
      </c>
      <c r="F16" s="4">
        <f>Table24[[#This Row],[Total RRP STERLING]]*1.14</f>
        <v>268330.92</v>
      </c>
    </row>
    <row r="17" spans="3:6" x14ac:dyDescent="0.45">
      <c r="C17" s="1" t="s">
        <v>14</v>
      </c>
      <c r="D17" s="1">
        <v>132</v>
      </c>
      <c r="E17" s="2">
        <v>66494</v>
      </c>
      <c r="F17" s="4">
        <f>Table24[[#This Row],[Total RRP STERLING]]*1.14</f>
        <v>75803.159999999989</v>
      </c>
    </row>
    <row r="18" spans="3:6" x14ac:dyDescent="0.45">
      <c r="C18" s="1" t="s">
        <v>15</v>
      </c>
      <c r="D18" s="1">
        <v>93</v>
      </c>
      <c r="E18" s="2">
        <v>89858</v>
      </c>
      <c r="F18" s="4">
        <f>Table24[[#This Row],[Total RRP STERLING]]*1.14</f>
        <v>102438.12</v>
      </c>
    </row>
    <row r="19" spans="3:6" x14ac:dyDescent="0.45">
      <c r="C19" s="1" t="s">
        <v>16</v>
      </c>
      <c r="D19" s="1">
        <v>36</v>
      </c>
      <c r="E19" s="2">
        <v>98843</v>
      </c>
      <c r="F19" s="4">
        <f>Table24[[#This Row],[Total RRP STERLING]]*1.14</f>
        <v>112681.01999999999</v>
      </c>
    </row>
    <row r="20" spans="3:6" x14ac:dyDescent="0.45">
      <c r="C20" s="1" t="s">
        <v>17</v>
      </c>
      <c r="D20" s="1">
        <v>21</v>
      </c>
      <c r="E20" s="2">
        <v>31167</v>
      </c>
      <c r="F20" s="4">
        <f>Table24[[#This Row],[Total RRP STERLING]]*1.14</f>
        <v>35530.379999999997</v>
      </c>
    </row>
    <row r="21" spans="3:6" x14ac:dyDescent="0.45">
      <c r="C21" s="1" t="s">
        <v>18</v>
      </c>
      <c r="D21" s="1">
        <v>6</v>
      </c>
      <c r="E21" s="2">
        <v>5280</v>
      </c>
      <c r="F21" s="4">
        <f>Table24[[#This Row],[Total RRP STERLING]]*1.14</f>
        <v>6019.2</v>
      </c>
    </row>
    <row r="22" spans="3:6" x14ac:dyDescent="0.45">
      <c r="C22" s="1" t="s">
        <v>19</v>
      </c>
      <c r="D22" s="1">
        <v>1</v>
      </c>
      <c r="E22" s="2">
        <v>790</v>
      </c>
      <c r="F22" s="4">
        <f>Table24[[#This Row],[Total RRP STERLING]]*1.14</f>
        <v>900.59999999999991</v>
      </c>
    </row>
    <row r="23" spans="3:6" x14ac:dyDescent="0.45">
      <c r="C23" s="3" t="s">
        <v>9</v>
      </c>
      <c r="D23" s="3">
        <v>726</v>
      </c>
      <c r="E23" s="2">
        <v>1132241</v>
      </c>
      <c r="F23" s="4">
        <f>Table24[[#This Row],[Total RRP STERLING]]*1.14</f>
        <v>1290754.74</v>
      </c>
    </row>
    <row r="24" spans="3:6" x14ac:dyDescent="0.45">
      <c r="C24" s="3"/>
      <c r="D24" s="3"/>
      <c r="E24" s="2"/>
      <c r="F24" s="4"/>
    </row>
    <row r="26" spans="3:6" x14ac:dyDescent="0.45">
      <c r="C26" s="5" t="s">
        <v>20</v>
      </c>
    </row>
    <row r="28" spans="3:6" x14ac:dyDescent="0.45">
      <c r="C28" t="s">
        <v>11</v>
      </c>
      <c r="D28" t="s">
        <v>2</v>
      </c>
      <c r="E28" t="s">
        <v>3</v>
      </c>
      <c r="F28" t="s">
        <v>4</v>
      </c>
    </row>
    <row r="29" spans="3:6" x14ac:dyDescent="0.45">
      <c r="C29" s="1" t="s">
        <v>21</v>
      </c>
      <c r="D29" s="1">
        <v>183</v>
      </c>
      <c r="E29" s="2">
        <v>433490</v>
      </c>
      <c r="F29" s="4">
        <f>Table246[[#This Row],[Total RRP STERLING]]*1.14</f>
        <v>494178.6</v>
      </c>
    </row>
    <row r="30" spans="3:6" x14ac:dyDescent="0.45">
      <c r="C30" s="1" t="s">
        <v>22</v>
      </c>
      <c r="D30" s="1">
        <v>164</v>
      </c>
      <c r="E30" s="2">
        <v>392179</v>
      </c>
      <c r="F30" s="4">
        <f>Table246[[#This Row],[Total RRP STERLING]]*1.14</f>
        <v>447084.05999999994</v>
      </c>
    </row>
    <row r="31" spans="3:6" x14ac:dyDescent="0.45">
      <c r="C31" s="1" t="s">
        <v>23</v>
      </c>
      <c r="D31" s="1">
        <v>121</v>
      </c>
      <c r="E31" s="2">
        <v>400623</v>
      </c>
      <c r="F31" s="4">
        <f>Table246[[#This Row],[Total RRP STERLING]]*1.14</f>
        <v>456710.22</v>
      </c>
    </row>
    <row r="32" spans="3:6" s="6" customFormat="1" x14ac:dyDescent="0.45">
      <c r="C32" s="7" t="s">
        <v>24</v>
      </c>
      <c r="D32" s="7">
        <v>85</v>
      </c>
      <c r="E32" s="8">
        <v>143210</v>
      </c>
      <c r="F32" s="4">
        <f>Table246[[#This Row],[Total RRP STERLING]]*1.14</f>
        <v>163259.4</v>
      </c>
    </row>
    <row r="33" spans="3:6" s="6" customFormat="1" x14ac:dyDescent="0.45">
      <c r="C33" s="9" t="s">
        <v>25</v>
      </c>
      <c r="D33" s="9">
        <v>58</v>
      </c>
      <c r="E33" s="10">
        <v>225129</v>
      </c>
      <c r="F33" s="4">
        <f>Table246[[#This Row],[Total RRP STERLING]]*1.14</f>
        <v>256647.05999999997</v>
      </c>
    </row>
    <row r="34" spans="3:6" x14ac:dyDescent="0.45">
      <c r="C34" s="1" t="s">
        <v>26</v>
      </c>
      <c r="D34" s="1">
        <v>38</v>
      </c>
      <c r="E34" s="2">
        <v>64683</v>
      </c>
      <c r="F34" s="4">
        <f>Table246[[#This Row],[Total RRP STERLING]]*1.14</f>
        <v>73738.62</v>
      </c>
    </row>
    <row r="35" spans="3:6" x14ac:dyDescent="0.45">
      <c r="C35" s="1" t="s">
        <v>27</v>
      </c>
      <c r="D35" s="1">
        <v>9</v>
      </c>
      <c r="E35" s="2">
        <v>6500</v>
      </c>
      <c r="F35" s="4">
        <f>Table246[[#This Row],[Total RRP STERLING]]*1.14</f>
        <v>7409.9999999999991</v>
      </c>
    </row>
    <row r="36" spans="3:6" x14ac:dyDescent="0.45">
      <c r="C36" s="1" t="s">
        <v>28</v>
      </c>
      <c r="D36" s="1">
        <v>2</v>
      </c>
      <c r="E36" s="2">
        <v>5780</v>
      </c>
      <c r="F36" s="4">
        <f>Table246[[#This Row],[Total RRP STERLING]]*1.14</f>
        <v>6589.2</v>
      </c>
    </row>
    <row r="37" spans="3:6" x14ac:dyDescent="0.45">
      <c r="C37" s="1" t="s">
        <v>29</v>
      </c>
      <c r="D37" s="1">
        <v>2</v>
      </c>
      <c r="E37" s="2">
        <v>2390</v>
      </c>
      <c r="F37" s="4">
        <f>Table246[[#This Row],[Total RRP STERLING]]*1.14</f>
        <v>2724.6</v>
      </c>
    </row>
    <row r="38" spans="3:6" x14ac:dyDescent="0.45">
      <c r="C38" s="1" t="s">
        <v>30</v>
      </c>
      <c r="D38" s="1">
        <v>2</v>
      </c>
      <c r="E38" s="2">
        <v>5590</v>
      </c>
      <c r="F38" s="4">
        <f>Table246[[#This Row],[Total RRP STERLING]]*1.14</f>
        <v>6372.5999999999995</v>
      </c>
    </row>
    <row r="39" spans="3:6" x14ac:dyDescent="0.45">
      <c r="C39" s="3" t="s">
        <v>9</v>
      </c>
      <c r="D39" s="3">
        <v>668</v>
      </c>
      <c r="E39" s="2">
        <v>169574</v>
      </c>
      <c r="F39" s="4">
        <f>Table246[[#This Row],[Total RRP STERLING]]*1.14</f>
        <v>193314.36</v>
      </c>
    </row>
    <row r="41" spans="3:6" x14ac:dyDescent="0.45">
      <c r="C41" s="5" t="s">
        <v>31</v>
      </c>
    </row>
    <row r="43" spans="3:6" x14ac:dyDescent="0.45">
      <c r="C43" t="s">
        <v>11</v>
      </c>
      <c r="D43" t="s">
        <v>2</v>
      </c>
      <c r="E43" t="s">
        <v>3</v>
      </c>
      <c r="F43" t="s">
        <v>4</v>
      </c>
    </row>
    <row r="44" spans="3:6" x14ac:dyDescent="0.45">
      <c r="C44" s="1" t="s">
        <v>23</v>
      </c>
      <c r="D44" s="1">
        <v>84</v>
      </c>
      <c r="E44" s="2">
        <v>98689</v>
      </c>
      <c r="F44" s="4">
        <f>Table2467[[#This Row],[Total RRP STERLING]]*1.14</f>
        <v>112505.45999999999</v>
      </c>
    </row>
    <row r="45" spans="3:6" x14ac:dyDescent="0.45">
      <c r="C45" s="1" t="s">
        <v>32</v>
      </c>
      <c r="D45" s="1">
        <v>32</v>
      </c>
      <c r="E45" s="2">
        <v>9007</v>
      </c>
      <c r="F45" s="4">
        <f>Table2467[[#This Row],[Total RRP STERLING]]*1.14</f>
        <v>10267.98</v>
      </c>
    </row>
    <row r="46" spans="3:6" x14ac:dyDescent="0.45">
      <c r="C46" s="1" t="s">
        <v>33</v>
      </c>
      <c r="D46" s="1">
        <v>18</v>
      </c>
      <c r="E46" s="2">
        <v>4553</v>
      </c>
      <c r="F46" s="4">
        <f>Table2467[[#This Row],[Total RRP STERLING]]*1.14</f>
        <v>5190.4199999999992</v>
      </c>
    </row>
    <row r="47" spans="3:6" x14ac:dyDescent="0.45">
      <c r="C47" s="1" t="s">
        <v>22</v>
      </c>
      <c r="D47" s="1">
        <v>17</v>
      </c>
      <c r="E47" s="2">
        <v>3759</v>
      </c>
      <c r="F47" s="4">
        <f>Table2467[[#This Row],[Total RRP STERLING]]*1.14</f>
        <v>4285.2599999999993</v>
      </c>
    </row>
    <row r="48" spans="3:6" x14ac:dyDescent="0.45">
      <c r="C48" s="1" t="s">
        <v>25</v>
      </c>
      <c r="D48" s="1">
        <v>11</v>
      </c>
      <c r="E48" s="2">
        <v>2045</v>
      </c>
      <c r="F48" s="4">
        <f>Table2467[[#This Row],[Total RRP STERLING]]*1.14</f>
        <v>2331.2999999999997</v>
      </c>
    </row>
    <row r="49" spans="3:6" x14ac:dyDescent="0.45">
      <c r="C49" s="1" t="s">
        <v>29</v>
      </c>
      <c r="D49" s="1">
        <v>9</v>
      </c>
      <c r="E49" s="2">
        <v>1980</v>
      </c>
      <c r="F49" s="4">
        <f>Table2467[[#This Row],[Total RRP STERLING]]*1.14</f>
        <v>2257.1999999999998</v>
      </c>
    </row>
    <row r="50" spans="3:6" x14ac:dyDescent="0.45">
      <c r="C50" s="3" t="s">
        <v>9</v>
      </c>
      <c r="D50" s="3">
        <v>171</v>
      </c>
      <c r="E50" s="2">
        <v>120033</v>
      </c>
      <c r="F50" s="4">
        <f>Table2467[[#This Row],[Total RRP STERLING]]*1.14</f>
        <v>136837.62</v>
      </c>
    </row>
    <row r="52" spans="3:6" x14ac:dyDescent="0.45">
      <c r="C52" s="5" t="s">
        <v>34</v>
      </c>
    </row>
    <row r="54" spans="3:6" x14ac:dyDescent="0.45">
      <c r="C54" t="s">
        <v>11</v>
      </c>
      <c r="D54" t="s">
        <v>2</v>
      </c>
      <c r="E54" t="s">
        <v>3</v>
      </c>
      <c r="F54" t="s">
        <v>4</v>
      </c>
    </row>
    <row r="55" spans="3:6" x14ac:dyDescent="0.45">
      <c r="C55" s="1" t="s">
        <v>12</v>
      </c>
      <c r="D55" s="1">
        <v>8</v>
      </c>
      <c r="E55" s="2">
        <v>14127</v>
      </c>
      <c r="F55" s="4">
        <f>Table24678[[#This Row],[Total RRP STERLING]]*1.14</f>
        <v>16104.779999999999</v>
      </c>
    </row>
    <row r="56" spans="3:6" x14ac:dyDescent="0.45">
      <c r="C56" s="1" t="s">
        <v>35</v>
      </c>
      <c r="D56" s="1">
        <v>16</v>
      </c>
      <c r="E56" s="2">
        <v>10590</v>
      </c>
      <c r="F56" s="4">
        <f>Table24678[[#This Row],[Total RRP STERLING]]*1.14</f>
        <v>12072.599999999999</v>
      </c>
    </row>
    <row r="57" spans="3:6" x14ac:dyDescent="0.45">
      <c r="C57" s="3" t="s">
        <v>9</v>
      </c>
      <c r="D57" s="3">
        <v>24</v>
      </c>
      <c r="E57" s="2">
        <v>24717</v>
      </c>
      <c r="F57" s="4">
        <f>Table24678[[#This Row],[Total RRP STERLING]]*1.14</f>
        <v>28177.379999999997</v>
      </c>
    </row>
  </sheetData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5E71-0397-45A2-8DEF-884FB2D56B18}">
  <sheetPr>
    <pageSetUpPr fitToPage="1"/>
  </sheetPr>
  <dimension ref="A1:BZ345"/>
  <sheetViews>
    <sheetView tabSelected="1" topLeftCell="AZ339" zoomScale="90" zoomScaleNormal="90" workbookViewId="0">
      <selection activeCell="BX346" sqref="BX346"/>
    </sheetView>
  </sheetViews>
  <sheetFormatPr defaultColWidth="25" defaultRowHeight="99.75" customHeight="1" x14ac:dyDescent="0.45"/>
  <cols>
    <col min="1" max="1" width="31" style="12" customWidth="1"/>
    <col min="2" max="2" width="16.265625" style="12" customWidth="1"/>
    <col min="3" max="3" width="14.73046875" style="12" bestFit="1" customWidth="1"/>
    <col min="4" max="4" width="8.3984375" style="12" bestFit="1" customWidth="1"/>
    <col min="5" max="5" width="6.1328125" style="12" customWidth="1"/>
    <col min="6" max="6" width="7.3984375" style="12" customWidth="1"/>
    <col min="7" max="7" width="7.265625" style="12" bestFit="1" customWidth="1"/>
    <col min="8" max="12" width="3.3984375" style="12" bestFit="1" customWidth="1"/>
    <col min="13" max="13" width="5.3984375" style="12" bestFit="1" customWidth="1"/>
    <col min="14" max="14" width="3.3984375" style="12" bestFit="1" customWidth="1"/>
    <col min="15" max="17" width="4.73046875" style="12" bestFit="1" customWidth="1"/>
    <col min="18" max="18" width="4.3984375" style="12" bestFit="1" customWidth="1"/>
    <col min="19" max="24" width="3.3984375" style="12" bestFit="1" customWidth="1"/>
    <col min="25" max="27" width="4.73046875" style="12" bestFit="1" customWidth="1"/>
    <col min="28" max="46" width="3.3984375" style="12" bestFit="1" customWidth="1"/>
    <col min="47" max="47" width="4.73046875" style="12" bestFit="1" customWidth="1"/>
    <col min="48" max="50" width="5" style="12" bestFit="1" customWidth="1"/>
    <col min="51" max="51" width="3.3984375" style="12" bestFit="1" customWidth="1"/>
    <col min="52" max="52" width="5" style="12" bestFit="1" customWidth="1"/>
    <col min="53" max="56" width="3.3984375" style="12" bestFit="1" customWidth="1"/>
    <col min="57" max="57" width="5.1328125" style="12" bestFit="1" customWidth="1"/>
    <col min="58" max="59" width="5" style="12" bestFit="1" customWidth="1"/>
    <col min="60" max="60" width="5.3984375" style="12" customWidth="1"/>
    <col min="61" max="61" width="4.3984375" style="12" bestFit="1" customWidth="1"/>
    <col min="62" max="66" width="3.3984375" style="12" bestFit="1" customWidth="1"/>
    <col min="67" max="67" width="4.3984375" style="12" bestFit="1" customWidth="1"/>
    <col min="68" max="68" width="5.3984375" style="12" customWidth="1"/>
    <col min="69" max="69" width="18.86328125" style="12" customWidth="1"/>
    <col min="70" max="70" width="5.73046875" style="12" bestFit="1" customWidth="1"/>
    <col min="71" max="72" width="16.265625" style="26" customWidth="1"/>
    <col min="73" max="76" width="16.265625" style="13" customWidth="1"/>
    <col min="77" max="78" width="16.265625" style="26" customWidth="1"/>
    <col min="79" max="16384" width="25" style="12"/>
  </cols>
  <sheetData>
    <row r="1" spans="1:78" ht="15.75" x14ac:dyDescent="0.45">
      <c r="A1" s="41" t="s">
        <v>36</v>
      </c>
      <c r="B1" s="42"/>
      <c r="C1" s="43"/>
    </row>
    <row r="2" spans="1:78" ht="15.75" x14ac:dyDescent="0.45">
      <c r="A2" s="40" t="s">
        <v>37</v>
      </c>
      <c r="B2" s="40"/>
      <c r="C2" s="40"/>
    </row>
    <row r="3" spans="1:78" ht="15.75" x14ac:dyDescent="0.45">
      <c r="A3" s="40" t="s">
        <v>38</v>
      </c>
      <c r="B3" s="40"/>
      <c r="C3" s="40"/>
    </row>
    <row r="4" spans="1:78" ht="15.75" x14ac:dyDescent="0.45">
      <c r="A4" s="40" t="s">
        <v>39</v>
      </c>
      <c r="B4" s="40"/>
      <c r="C4" s="40"/>
    </row>
    <row r="5" spans="1:78" ht="15.75" x14ac:dyDescent="0.45">
      <c r="A5" s="40" t="s">
        <v>40</v>
      </c>
      <c r="B5" s="40"/>
      <c r="C5" s="40"/>
    </row>
    <row r="6" spans="1:78" ht="15.75" x14ac:dyDescent="0.45">
      <c r="A6" s="40" t="s">
        <v>41</v>
      </c>
      <c r="B6" s="40"/>
      <c r="C6" s="40"/>
    </row>
    <row r="7" spans="1:78" ht="15.75" x14ac:dyDescent="0.45">
      <c r="A7" s="40" t="s">
        <v>42</v>
      </c>
      <c r="B7" s="40"/>
      <c r="C7" s="40"/>
    </row>
    <row r="8" spans="1:78" ht="15.75" x14ac:dyDescent="0.45">
      <c r="A8" s="40" t="s">
        <v>43</v>
      </c>
      <c r="B8" s="40"/>
      <c r="C8" s="40"/>
    </row>
    <row r="9" spans="1:78" ht="15.75" x14ac:dyDescent="0.45">
      <c r="A9" s="40" t="s">
        <v>44</v>
      </c>
      <c r="B9" s="40"/>
      <c r="C9" s="40"/>
    </row>
    <row r="10" spans="1:78" ht="15.75" x14ac:dyDescent="0.45">
      <c r="A10" s="34" t="s">
        <v>45</v>
      </c>
      <c r="B10" s="35"/>
      <c r="C10" s="36"/>
    </row>
    <row r="11" spans="1:78" ht="15.75" x14ac:dyDescent="0.45">
      <c r="A11" s="34" t="s">
        <v>46</v>
      </c>
      <c r="B11" s="35"/>
      <c r="C11" s="36"/>
    </row>
    <row r="12" spans="1:78" ht="15.75" x14ac:dyDescent="0.45">
      <c r="A12" s="34" t="s">
        <v>47</v>
      </c>
      <c r="B12" s="35"/>
      <c r="C12" s="36"/>
    </row>
    <row r="13" spans="1:78" ht="15.75" x14ac:dyDescent="0.45">
      <c r="A13" s="11"/>
      <c r="B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78" ht="33.950000000000003" customHeight="1" x14ac:dyDescent="0.45">
      <c r="A14" s="14" t="s">
        <v>48</v>
      </c>
      <c r="B14" s="14" t="s">
        <v>49</v>
      </c>
      <c r="C14" s="14" t="s">
        <v>50</v>
      </c>
      <c r="D14" s="14" t="s">
        <v>51</v>
      </c>
      <c r="E14" s="14" t="s">
        <v>52</v>
      </c>
      <c r="F14" s="14" t="s">
        <v>53</v>
      </c>
      <c r="G14" s="37" t="s">
        <v>54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9"/>
      <c r="BQ14" s="14" t="s">
        <v>55</v>
      </c>
      <c r="BR14" s="14" t="s">
        <v>56</v>
      </c>
      <c r="BS14" s="27" t="s">
        <v>57</v>
      </c>
      <c r="BT14" s="27" t="s">
        <v>58</v>
      </c>
      <c r="BU14" s="16" t="s">
        <v>59</v>
      </c>
      <c r="BV14" s="16" t="s">
        <v>60</v>
      </c>
      <c r="BW14" s="16" t="s">
        <v>61</v>
      </c>
      <c r="BX14" s="16" t="s">
        <v>62</v>
      </c>
      <c r="BY14" s="27" t="s">
        <v>63</v>
      </c>
      <c r="BZ14" s="27" t="s">
        <v>64</v>
      </c>
    </row>
    <row r="15" spans="1:78" ht="15.75" x14ac:dyDescent="0.45">
      <c r="A15" s="31"/>
      <c r="B15" s="15"/>
      <c r="C15" s="15"/>
      <c r="D15" s="15"/>
      <c r="E15" s="15"/>
      <c r="F15" s="15"/>
      <c r="G15" s="23" t="s">
        <v>65</v>
      </c>
      <c r="H15" s="23" t="s">
        <v>66</v>
      </c>
      <c r="I15" s="23" t="s">
        <v>67</v>
      </c>
      <c r="J15" s="23" t="s">
        <v>68</v>
      </c>
      <c r="K15" s="23" t="s">
        <v>69</v>
      </c>
      <c r="L15" s="23" t="s">
        <v>70</v>
      </c>
      <c r="M15" s="23" t="s">
        <v>71</v>
      </c>
      <c r="N15" s="23" t="s">
        <v>72</v>
      </c>
      <c r="O15" s="23" t="s">
        <v>73</v>
      </c>
      <c r="P15" s="23" t="s">
        <v>74</v>
      </c>
      <c r="Q15" s="23" t="s">
        <v>75</v>
      </c>
      <c r="R15" s="23" t="s">
        <v>76</v>
      </c>
      <c r="S15" s="15">
        <v>2</v>
      </c>
      <c r="T15" s="15">
        <v>4</v>
      </c>
      <c r="U15" s="15">
        <v>6</v>
      </c>
      <c r="V15" s="15">
        <v>8</v>
      </c>
      <c r="W15" s="15">
        <v>10</v>
      </c>
      <c r="X15" s="15">
        <v>12</v>
      </c>
      <c r="Y15" s="15">
        <v>14</v>
      </c>
      <c r="Z15" s="15">
        <v>16</v>
      </c>
      <c r="AA15" s="15">
        <v>18</v>
      </c>
      <c r="AB15" s="15">
        <v>22</v>
      </c>
      <c r="AC15" s="15">
        <v>24</v>
      </c>
      <c r="AD15" s="15">
        <v>25</v>
      </c>
      <c r="AE15" s="15">
        <v>26</v>
      </c>
      <c r="AF15" s="15">
        <v>27</v>
      </c>
      <c r="AG15" s="15">
        <v>28</v>
      </c>
      <c r="AH15" s="15">
        <v>29</v>
      </c>
      <c r="AI15" s="15">
        <v>30</v>
      </c>
      <c r="AJ15" s="15">
        <v>31</v>
      </c>
      <c r="AK15" s="15">
        <v>32</v>
      </c>
      <c r="AL15" s="15">
        <v>34</v>
      </c>
      <c r="AM15" s="15">
        <v>36</v>
      </c>
      <c r="AN15" s="15">
        <v>38</v>
      </c>
      <c r="AO15" s="15">
        <v>40</v>
      </c>
      <c r="AP15" s="15">
        <v>42</v>
      </c>
      <c r="AQ15" s="15">
        <v>44</v>
      </c>
      <c r="AR15" s="15">
        <v>46</v>
      </c>
      <c r="AS15" s="15">
        <v>48</v>
      </c>
      <c r="AT15" s="15">
        <v>50</v>
      </c>
      <c r="AU15" s="15" t="s">
        <v>77</v>
      </c>
      <c r="AV15" s="15" t="s">
        <v>78</v>
      </c>
      <c r="AW15" s="15" t="s">
        <v>79</v>
      </c>
      <c r="AX15" s="15" t="s">
        <v>80</v>
      </c>
      <c r="AY15" s="15">
        <v>52</v>
      </c>
      <c r="AZ15" s="15" t="s">
        <v>81</v>
      </c>
      <c r="BA15" s="15">
        <v>54</v>
      </c>
      <c r="BB15" s="15">
        <v>56</v>
      </c>
      <c r="BC15" s="15">
        <v>58</v>
      </c>
      <c r="BD15" s="15">
        <v>60</v>
      </c>
      <c r="BE15" s="15" t="s">
        <v>82</v>
      </c>
      <c r="BF15" s="15" t="s">
        <v>83</v>
      </c>
      <c r="BG15" s="15" t="s">
        <v>84</v>
      </c>
      <c r="BH15" s="15" t="s">
        <v>85</v>
      </c>
      <c r="BI15" s="15" t="s">
        <v>86</v>
      </c>
      <c r="BJ15" s="15" t="s">
        <v>87</v>
      </c>
      <c r="BK15" s="15" t="s">
        <v>88</v>
      </c>
      <c r="BL15" s="15" t="s">
        <v>89</v>
      </c>
      <c r="BM15" s="15" t="s">
        <v>90</v>
      </c>
      <c r="BN15" s="15" t="s">
        <v>91</v>
      </c>
      <c r="BO15" s="15" t="s">
        <v>92</v>
      </c>
      <c r="BP15" s="15" t="s">
        <v>93</v>
      </c>
      <c r="BQ15" s="15"/>
      <c r="BR15" s="15"/>
      <c r="BS15" s="33"/>
      <c r="BT15" s="33"/>
      <c r="BU15" s="32"/>
      <c r="BV15" s="32"/>
      <c r="BW15" s="32"/>
      <c r="BX15" s="32"/>
      <c r="BY15" s="33"/>
      <c r="BZ15" s="33"/>
    </row>
    <row r="16" spans="1:78" ht="141.75" customHeight="1" x14ac:dyDescent="0.45">
      <c r="A16" s="17"/>
      <c r="B16" s="19" t="s">
        <v>94</v>
      </c>
      <c r="C16" s="18">
        <v>8088875</v>
      </c>
      <c r="D16" s="19" t="s">
        <v>95</v>
      </c>
      <c r="E16" s="19" t="s">
        <v>96</v>
      </c>
      <c r="F16" s="18" t="s">
        <v>97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9">
        <v>2</v>
      </c>
      <c r="U16" s="18"/>
      <c r="V16" s="18">
        <v>3</v>
      </c>
      <c r="W16" s="19">
        <v>2</v>
      </c>
      <c r="X16" s="18">
        <v>1</v>
      </c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20">
        <v>5045706138393</v>
      </c>
      <c r="BR16" s="18">
        <v>8</v>
      </c>
      <c r="BS16" s="29">
        <v>2300</v>
      </c>
      <c r="BT16" s="29">
        <f t="shared" ref="BT16:BT17" si="0">BR16*BS16</f>
        <v>18400</v>
      </c>
      <c r="BU16" s="24">
        <v>2690</v>
      </c>
      <c r="BV16" s="24">
        <f t="shared" ref="BV16:BV79" si="1">SUM(BU16*BR16)</f>
        <v>21520</v>
      </c>
      <c r="BW16" s="24">
        <f t="shared" ref="BW16:BW79" si="2">SUM(BU16*0.1485)</f>
        <v>399.46499999999997</v>
      </c>
      <c r="BX16" s="24">
        <f t="shared" ref="BX16:BX79" si="3">SUM(BW16*BR16)</f>
        <v>3195.72</v>
      </c>
      <c r="BY16" s="29">
        <f t="shared" ref="BY16:BY79" si="4">SUM(BS16*0.1485)</f>
        <v>341.55</v>
      </c>
      <c r="BZ16" s="29">
        <f t="shared" ref="BZ16:BZ79" si="5">SUM(BY16*BR16)</f>
        <v>2732.4</v>
      </c>
    </row>
    <row r="17" spans="1:78" ht="171.75" customHeight="1" x14ac:dyDescent="0.45">
      <c r="A17" s="17"/>
      <c r="B17" s="19" t="s">
        <v>98</v>
      </c>
      <c r="C17" s="17">
        <v>8087963</v>
      </c>
      <c r="D17" s="19" t="s">
        <v>95</v>
      </c>
      <c r="E17" s="19" t="s">
        <v>99</v>
      </c>
      <c r="F17" s="18" t="s">
        <v>100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9">
        <v>1</v>
      </c>
      <c r="U17" s="18">
        <v>2</v>
      </c>
      <c r="V17" s="18">
        <v>1</v>
      </c>
      <c r="W17" s="19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20">
        <v>5045704442120</v>
      </c>
      <c r="BR17" s="18">
        <v>4</v>
      </c>
      <c r="BS17" s="29">
        <v>2989</v>
      </c>
      <c r="BT17" s="29">
        <f t="shared" si="0"/>
        <v>11956</v>
      </c>
      <c r="BU17" s="24">
        <v>3495</v>
      </c>
      <c r="BV17" s="24">
        <f t="shared" si="1"/>
        <v>13980</v>
      </c>
      <c r="BW17" s="24">
        <f t="shared" si="2"/>
        <v>519.00749999999994</v>
      </c>
      <c r="BX17" s="24">
        <f t="shared" si="3"/>
        <v>2076.0299999999997</v>
      </c>
      <c r="BY17" s="29">
        <f t="shared" si="4"/>
        <v>443.86649999999997</v>
      </c>
      <c r="BZ17" s="29">
        <f t="shared" si="5"/>
        <v>1775.4659999999999</v>
      </c>
    </row>
    <row r="18" spans="1:78" ht="165.75" customHeight="1" x14ac:dyDescent="0.45">
      <c r="A18" s="17"/>
      <c r="B18" s="19" t="s">
        <v>101</v>
      </c>
      <c r="C18" s="17">
        <v>8082996</v>
      </c>
      <c r="D18" s="19" t="s">
        <v>95</v>
      </c>
      <c r="E18" s="19" t="s">
        <v>102</v>
      </c>
      <c r="F18" s="18" t="s">
        <v>103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9">
        <v>1</v>
      </c>
      <c r="U18" s="18"/>
      <c r="V18" s="18"/>
      <c r="W18" s="19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21">
        <v>5045705082734</v>
      </c>
      <c r="BR18" s="18">
        <v>1</v>
      </c>
      <c r="BS18" s="29">
        <v>1675</v>
      </c>
      <c r="BT18" s="29">
        <f>BR18*BS18</f>
        <v>1675</v>
      </c>
      <c r="BU18" s="24">
        <v>1960</v>
      </c>
      <c r="BV18" s="24">
        <f t="shared" si="1"/>
        <v>1960</v>
      </c>
      <c r="BW18" s="24">
        <f t="shared" si="2"/>
        <v>291.06</v>
      </c>
      <c r="BX18" s="24">
        <f t="shared" si="3"/>
        <v>291.06</v>
      </c>
      <c r="BY18" s="29">
        <f t="shared" si="4"/>
        <v>248.73749999999998</v>
      </c>
      <c r="BZ18" s="29">
        <f t="shared" si="5"/>
        <v>248.73749999999998</v>
      </c>
    </row>
    <row r="19" spans="1:78" ht="185.25" customHeight="1" x14ac:dyDescent="0.45">
      <c r="A19" s="17"/>
      <c r="B19" s="19" t="s">
        <v>104</v>
      </c>
      <c r="C19" s="17">
        <v>8082992</v>
      </c>
      <c r="D19" s="19" t="s">
        <v>95</v>
      </c>
      <c r="E19" s="19" t="s">
        <v>105</v>
      </c>
      <c r="F19" s="18" t="s">
        <v>106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9"/>
      <c r="U19" s="18">
        <v>1</v>
      </c>
      <c r="V19" s="18"/>
      <c r="W19" s="19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21">
        <v>5045705082735</v>
      </c>
      <c r="BR19" s="18">
        <v>1</v>
      </c>
      <c r="BS19" s="29">
        <v>1390</v>
      </c>
      <c r="BT19" s="29">
        <f>BR19*BS19</f>
        <v>1390</v>
      </c>
      <c r="BU19" s="24">
        <v>1625</v>
      </c>
      <c r="BV19" s="24">
        <f t="shared" si="1"/>
        <v>1625</v>
      </c>
      <c r="BW19" s="24">
        <f t="shared" si="2"/>
        <v>241.3125</v>
      </c>
      <c r="BX19" s="24">
        <f t="shared" si="3"/>
        <v>241.3125</v>
      </c>
      <c r="BY19" s="29">
        <f t="shared" si="4"/>
        <v>206.41499999999999</v>
      </c>
      <c r="BZ19" s="29">
        <f t="shared" si="5"/>
        <v>206.41499999999999</v>
      </c>
    </row>
    <row r="20" spans="1:78" s="11" customFormat="1" ht="141" customHeight="1" x14ac:dyDescent="0.45">
      <c r="A20" s="18"/>
      <c r="B20" s="19" t="s">
        <v>107</v>
      </c>
      <c r="C20" s="19">
        <v>8077801</v>
      </c>
      <c r="D20" s="19" t="s">
        <v>5</v>
      </c>
      <c r="E20" s="19" t="s">
        <v>102</v>
      </c>
      <c r="F20" s="19" t="s">
        <v>108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8"/>
      <c r="T20" s="18"/>
      <c r="U20" s="18"/>
      <c r="V20" s="18">
        <v>1</v>
      </c>
      <c r="W20" s="18"/>
      <c r="X20" s="18"/>
      <c r="Y20" s="18"/>
      <c r="Z20" s="18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21">
        <v>5045704687633</v>
      </c>
      <c r="BR20" s="18">
        <v>1</v>
      </c>
      <c r="BS20" s="29">
        <v>1650</v>
      </c>
      <c r="BT20" s="29">
        <f>BR20*BS20</f>
        <v>1650</v>
      </c>
      <c r="BU20" s="24">
        <v>1930</v>
      </c>
      <c r="BV20" s="24">
        <f t="shared" si="1"/>
        <v>1930</v>
      </c>
      <c r="BW20" s="24">
        <f t="shared" si="2"/>
        <v>286.60499999999996</v>
      </c>
      <c r="BX20" s="24">
        <f t="shared" si="3"/>
        <v>286.60499999999996</v>
      </c>
      <c r="BY20" s="29">
        <f t="shared" si="4"/>
        <v>245.02499999999998</v>
      </c>
      <c r="BZ20" s="29">
        <f t="shared" si="5"/>
        <v>245.02499999999998</v>
      </c>
    </row>
    <row r="21" spans="1:78" ht="152.25" customHeight="1" x14ac:dyDescent="0.45">
      <c r="A21" s="17"/>
      <c r="B21" s="19" t="s">
        <v>109</v>
      </c>
      <c r="C21" s="17">
        <v>8088621</v>
      </c>
      <c r="D21" s="19" t="s">
        <v>95</v>
      </c>
      <c r="E21" s="19" t="s">
        <v>99</v>
      </c>
      <c r="F21" s="18" t="s">
        <v>110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9"/>
      <c r="U21" s="18">
        <v>2</v>
      </c>
      <c r="V21" s="18">
        <v>2</v>
      </c>
      <c r="W21" s="19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20">
        <v>5045706137884</v>
      </c>
      <c r="BR21" s="18">
        <v>4</v>
      </c>
      <c r="BS21" s="29">
        <v>4591</v>
      </c>
      <c r="BT21" s="29">
        <f t="shared" ref="BT21:BT24" si="6">BR21*BS21</f>
        <v>18364</v>
      </c>
      <c r="BU21" s="24">
        <v>5370</v>
      </c>
      <c r="BV21" s="24">
        <f t="shared" si="1"/>
        <v>21480</v>
      </c>
      <c r="BW21" s="24">
        <f t="shared" si="2"/>
        <v>797.44499999999994</v>
      </c>
      <c r="BX21" s="24">
        <f t="shared" si="3"/>
        <v>3189.7799999999997</v>
      </c>
      <c r="BY21" s="29">
        <f t="shared" si="4"/>
        <v>681.76350000000002</v>
      </c>
      <c r="BZ21" s="29">
        <f t="shared" si="5"/>
        <v>2727.0540000000001</v>
      </c>
    </row>
    <row r="22" spans="1:78" ht="152.25" customHeight="1" x14ac:dyDescent="0.45">
      <c r="A22" s="17"/>
      <c r="B22" s="19" t="s">
        <v>111</v>
      </c>
      <c r="C22" s="18">
        <v>8065776</v>
      </c>
      <c r="D22" s="19" t="s">
        <v>95</v>
      </c>
      <c r="E22" s="19" t="s">
        <v>102</v>
      </c>
      <c r="F22" s="18" t="s">
        <v>112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9"/>
      <c r="U22" s="18"/>
      <c r="V22" s="18">
        <v>1</v>
      </c>
      <c r="W22" s="19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20">
        <v>5045706138393</v>
      </c>
      <c r="BR22" s="18">
        <v>1</v>
      </c>
      <c r="BS22" s="29">
        <v>1600</v>
      </c>
      <c r="BT22" s="29">
        <f t="shared" si="6"/>
        <v>1600</v>
      </c>
      <c r="BU22" s="24">
        <v>1870</v>
      </c>
      <c r="BV22" s="24">
        <f t="shared" si="1"/>
        <v>1870</v>
      </c>
      <c r="BW22" s="24">
        <f t="shared" si="2"/>
        <v>277.69499999999999</v>
      </c>
      <c r="BX22" s="24">
        <f t="shared" si="3"/>
        <v>277.69499999999999</v>
      </c>
      <c r="BY22" s="29">
        <f t="shared" si="4"/>
        <v>237.6</v>
      </c>
      <c r="BZ22" s="29">
        <f t="shared" si="5"/>
        <v>237.6</v>
      </c>
    </row>
    <row r="23" spans="1:78" ht="185.25" customHeight="1" x14ac:dyDescent="0.45">
      <c r="A23" s="17"/>
      <c r="B23" s="19" t="s">
        <v>113</v>
      </c>
      <c r="C23" s="18">
        <v>8072643</v>
      </c>
      <c r="D23" s="19" t="s">
        <v>95</v>
      </c>
      <c r="E23" s="19" t="s">
        <v>114</v>
      </c>
      <c r="F23" s="18" t="s">
        <v>115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9"/>
      <c r="U23" s="18"/>
      <c r="V23" s="18">
        <v>1</v>
      </c>
      <c r="W23" s="19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20">
        <v>5045702329450</v>
      </c>
      <c r="BR23" s="18">
        <v>1</v>
      </c>
      <c r="BS23" s="29">
        <v>3051</v>
      </c>
      <c r="BT23" s="29">
        <f t="shared" si="6"/>
        <v>3051</v>
      </c>
      <c r="BU23" s="24">
        <v>3570</v>
      </c>
      <c r="BV23" s="24">
        <f t="shared" si="1"/>
        <v>3570</v>
      </c>
      <c r="BW23" s="24">
        <f t="shared" si="2"/>
        <v>530.14499999999998</v>
      </c>
      <c r="BX23" s="24">
        <f t="shared" si="3"/>
        <v>530.14499999999998</v>
      </c>
      <c r="BY23" s="29">
        <f t="shared" si="4"/>
        <v>453.07349999999997</v>
      </c>
      <c r="BZ23" s="29">
        <f t="shared" si="5"/>
        <v>453.07349999999997</v>
      </c>
    </row>
    <row r="24" spans="1:78" ht="152.25" customHeight="1" x14ac:dyDescent="0.45">
      <c r="A24" s="17"/>
      <c r="B24" s="19" t="s">
        <v>116</v>
      </c>
      <c r="C24" s="18">
        <v>8067499</v>
      </c>
      <c r="D24" s="19" t="s">
        <v>95</v>
      </c>
      <c r="E24" s="19" t="s">
        <v>96</v>
      </c>
      <c r="F24" s="18" t="s">
        <v>117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9"/>
      <c r="U24" s="18"/>
      <c r="V24" s="18"/>
      <c r="W24" s="19">
        <v>1</v>
      </c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20">
        <v>5045701611457</v>
      </c>
      <c r="BR24" s="18">
        <v>1</v>
      </c>
      <c r="BS24" s="29">
        <v>1990</v>
      </c>
      <c r="BT24" s="29">
        <f t="shared" si="6"/>
        <v>1990</v>
      </c>
      <c r="BU24" s="24">
        <v>2330</v>
      </c>
      <c r="BV24" s="24">
        <f t="shared" si="1"/>
        <v>2330</v>
      </c>
      <c r="BW24" s="24">
        <f t="shared" si="2"/>
        <v>346.005</v>
      </c>
      <c r="BX24" s="24">
        <f t="shared" si="3"/>
        <v>346.005</v>
      </c>
      <c r="BY24" s="29">
        <f t="shared" si="4"/>
        <v>295.51499999999999</v>
      </c>
      <c r="BZ24" s="29">
        <f t="shared" si="5"/>
        <v>295.51499999999999</v>
      </c>
    </row>
    <row r="25" spans="1:78" s="11" customFormat="1" ht="162" customHeight="1" x14ac:dyDescent="0.45">
      <c r="A25" s="17"/>
      <c r="B25" s="19" t="s">
        <v>118</v>
      </c>
      <c r="C25" s="19">
        <v>8001162</v>
      </c>
      <c r="D25" s="19" t="s">
        <v>7</v>
      </c>
      <c r="E25" s="19" t="s">
        <v>114</v>
      </c>
      <c r="F25" s="19" t="s">
        <v>119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8"/>
      <c r="V25" s="18"/>
      <c r="W25" s="18"/>
      <c r="X25" s="18"/>
      <c r="Y25" s="19"/>
      <c r="Z25" s="18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>
        <v>1</v>
      </c>
      <c r="AW25" s="19"/>
      <c r="AX25" s="19"/>
      <c r="AY25" s="19"/>
      <c r="AZ25" s="19">
        <v>1</v>
      </c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21">
        <v>5045556648325</v>
      </c>
      <c r="BR25" s="18">
        <v>2</v>
      </c>
      <c r="BS25" s="29">
        <v>1200</v>
      </c>
      <c r="BT25" s="29">
        <f t="shared" ref="BT25:BT32" si="7">BR25*BS25</f>
        <v>2400</v>
      </c>
      <c r="BU25" s="24">
        <v>1405</v>
      </c>
      <c r="BV25" s="24">
        <f t="shared" si="1"/>
        <v>2810</v>
      </c>
      <c r="BW25" s="24">
        <f t="shared" si="2"/>
        <v>208.64249999999998</v>
      </c>
      <c r="BX25" s="24">
        <f t="shared" si="3"/>
        <v>417.28499999999997</v>
      </c>
      <c r="BY25" s="29">
        <f t="shared" si="4"/>
        <v>178.2</v>
      </c>
      <c r="BZ25" s="29">
        <f t="shared" si="5"/>
        <v>356.4</v>
      </c>
    </row>
    <row r="26" spans="1:78" ht="177" customHeight="1" x14ac:dyDescent="0.45">
      <c r="A26" s="17"/>
      <c r="B26" s="19" t="s">
        <v>120</v>
      </c>
      <c r="C26" s="19">
        <v>8046665</v>
      </c>
      <c r="D26" s="19" t="s">
        <v>5</v>
      </c>
      <c r="E26" s="19" t="s">
        <v>17</v>
      </c>
      <c r="F26" s="18" t="s">
        <v>97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>
        <v>3</v>
      </c>
      <c r="BF26" s="18"/>
      <c r="BG26" s="18">
        <v>3</v>
      </c>
      <c r="BH26" s="18"/>
      <c r="BI26" s="18"/>
      <c r="BJ26" s="18"/>
      <c r="BK26" s="18"/>
      <c r="BL26" s="18"/>
      <c r="BM26" s="18"/>
      <c r="BN26" s="18"/>
      <c r="BO26" s="18"/>
      <c r="BP26" s="18"/>
      <c r="BQ26" s="20">
        <v>5045456412804</v>
      </c>
      <c r="BR26" s="18">
        <v>6</v>
      </c>
      <c r="BS26" s="29">
        <v>1900</v>
      </c>
      <c r="BT26" s="29">
        <f t="shared" si="7"/>
        <v>11400</v>
      </c>
      <c r="BU26" s="24">
        <v>2225</v>
      </c>
      <c r="BV26" s="24">
        <f t="shared" si="1"/>
        <v>13350</v>
      </c>
      <c r="BW26" s="24">
        <f t="shared" si="2"/>
        <v>330.41249999999997</v>
      </c>
      <c r="BX26" s="24">
        <f t="shared" si="3"/>
        <v>1982.4749999999999</v>
      </c>
      <c r="BY26" s="29">
        <f t="shared" si="4"/>
        <v>282.14999999999998</v>
      </c>
      <c r="BZ26" s="29">
        <f t="shared" si="5"/>
        <v>1692.8999999999999</v>
      </c>
    </row>
    <row r="27" spans="1:78" ht="160.5" customHeight="1" x14ac:dyDescent="0.45">
      <c r="A27" s="17"/>
      <c r="B27" s="19" t="s">
        <v>121</v>
      </c>
      <c r="C27" s="18">
        <v>8071366</v>
      </c>
      <c r="D27" s="19" t="s">
        <v>122</v>
      </c>
      <c r="E27" s="19" t="s">
        <v>123</v>
      </c>
      <c r="F27" s="18" t="s">
        <v>124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>
        <v>3</v>
      </c>
      <c r="BK27" s="18">
        <v>11</v>
      </c>
      <c r="BL27" s="18">
        <v>16</v>
      </c>
      <c r="BM27" s="18">
        <v>22</v>
      </c>
      <c r="BN27" s="18">
        <v>15</v>
      </c>
      <c r="BO27" s="18">
        <v>8</v>
      </c>
      <c r="BP27" s="18">
        <v>3</v>
      </c>
      <c r="BQ27" s="20">
        <v>5045704544173</v>
      </c>
      <c r="BR27" s="18">
        <v>78</v>
      </c>
      <c r="BS27" s="29">
        <v>1680</v>
      </c>
      <c r="BT27" s="29">
        <f t="shared" si="7"/>
        <v>131040</v>
      </c>
      <c r="BU27" s="24">
        <v>1965</v>
      </c>
      <c r="BV27" s="24">
        <f t="shared" si="1"/>
        <v>153270</v>
      </c>
      <c r="BW27" s="24">
        <f t="shared" si="2"/>
        <v>291.80250000000001</v>
      </c>
      <c r="BX27" s="24">
        <f t="shared" si="3"/>
        <v>22760.595000000001</v>
      </c>
      <c r="BY27" s="29">
        <f t="shared" si="4"/>
        <v>249.48</v>
      </c>
      <c r="BZ27" s="29">
        <f t="shared" si="5"/>
        <v>19459.439999999999</v>
      </c>
    </row>
    <row r="28" spans="1:78" ht="160.5" customHeight="1" x14ac:dyDescent="0.45">
      <c r="A28" s="17"/>
      <c r="B28" s="19" t="s">
        <v>125</v>
      </c>
      <c r="C28" s="18">
        <v>8079296</v>
      </c>
      <c r="D28" s="19" t="s">
        <v>122</v>
      </c>
      <c r="E28" s="19" t="s">
        <v>114</v>
      </c>
      <c r="F28" s="18" t="s">
        <v>124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>
        <v>2</v>
      </c>
      <c r="BK28" s="18">
        <v>11</v>
      </c>
      <c r="BL28" s="18">
        <v>19</v>
      </c>
      <c r="BM28" s="18">
        <v>17</v>
      </c>
      <c r="BN28" s="18">
        <v>12</v>
      </c>
      <c r="BO28" s="18">
        <v>11</v>
      </c>
      <c r="BP28" s="18">
        <v>8</v>
      </c>
      <c r="BQ28" s="20">
        <v>5045704544174</v>
      </c>
      <c r="BR28" s="18">
        <v>80</v>
      </c>
      <c r="BS28" s="29">
        <v>1999</v>
      </c>
      <c r="BT28" s="29">
        <f t="shared" si="7"/>
        <v>159920</v>
      </c>
      <c r="BU28" s="24">
        <v>2340</v>
      </c>
      <c r="BV28" s="24">
        <f t="shared" si="1"/>
        <v>187200</v>
      </c>
      <c r="BW28" s="24">
        <f t="shared" si="2"/>
        <v>347.49</v>
      </c>
      <c r="BX28" s="24">
        <f t="shared" si="3"/>
        <v>27799.200000000001</v>
      </c>
      <c r="BY28" s="29">
        <f t="shared" si="4"/>
        <v>296.85149999999999</v>
      </c>
      <c r="BZ28" s="29">
        <f t="shared" si="5"/>
        <v>23748.12</v>
      </c>
    </row>
    <row r="29" spans="1:78" ht="185.25" customHeight="1" x14ac:dyDescent="0.45">
      <c r="A29" s="17"/>
      <c r="B29" s="19" t="s">
        <v>126</v>
      </c>
      <c r="C29" s="18">
        <v>8082737</v>
      </c>
      <c r="D29" s="19" t="s">
        <v>95</v>
      </c>
      <c r="E29" s="19" t="s">
        <v>96</v>
      </c>
      <c r="F29" s="18" t="s">
        <v>127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9"/>
      <c r="U29" s="18"/>
      <c r="V29" s="18"/>
      <c r="W29" s="19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9">
        <v>1</v>
      </c>
      <c r="BM29" s="18">
        <v>1</v>
      </c>
      <c r="BN29" s="18">
        <v>2</v>
      </c>
      <c r="BO29" s="18"/>
      <c r="BP29" s="18"/>
      <c r="BQ29" s="20">
        <v>5045702329451</v>
      </c>
      <c r="BR29" s="18">
        <v>4</v>
      </c>
      <c r="BS29" s="30">
        <v>2190</v>
      </c>
      <c r="BT29" s="30">
        <f t="shared" si="7"/>
        <v>8760</v>
      </c>
      <c r="BU29" s="24">
        <v>2560</v>
      </c>
      <c r="BV29" s="24">
        <f t="shared" si="1"/>
        <v>10240</v>
      </c>
      <c r="BW29" s="24">
        <f t="shared" si="2"/>
        <v>380.15999999999997</v>
      </c>
      <c r="BX29" s="24">
        <f t="shared" si="3"/>
        <v>1520.6399999999999</v>
      </c>
      <c r="BY29" s="30">
        <f t="shared" si="4"/>
        <v>325.21499999999997</v>
      </c>
      <c r="BZ29" s="29">
        <f t="shared" si="5"/>
        <v>1300.8599999999999</v>
      </c>
    </row>
    <row r="30" spans="1:78" ht="150.75" customHeight="1" x14ac:dyDescent="0.45">
      <c r="A30" s="17"/>
      <c r="B30" s="18" t="s">
        <v>128</v>
      </c>
      <c r="C30" s="18">
        <v>8076711</v>
      </c>
      <c r="D30" s="18" t="s">
        <v>5</v>
      </c>
      <c r="E30" s="18" t="s">
        <v>114</v>
      </c>
      <c r="F30" s="18" t="s">
        <v>129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>
        <v>1</v>
      </c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20">
        <v>5045704546121</v>
      </c>
      <c r="BR30" s="18">
        <v>1</v>
      </c>
      <c r="BS30" s="28">
        <v>2950</v>
      </c>
      <c r="BT30" s="28">
        <f t="shared" si="7"/>
        <v>2950</v>
      </c>
      <c r="BU30" s="24">
        <v>3450</v>
      </c>
      <c r="BV30" s="24">
        <f t="shared" si="1"/>
        <v>3450</v>
      </c>
      <c r="BW30" s="24">
        <f t="shared" si="2"/>
        <v>512.32499999999993</v>
      </c>
      <c r="BX30" s="24">
        <f t="shared" si="3"/>
        <v>512.32499999999993</v>
      </c>
      <c r="BY30" s="28">
        <f t="shared" si="4"/>
        <v>438.07499999999999</v>
      </c>
      <c r="BZ30" s="29">
        <f t="shared" si="5"/>
        <v>438.07499999999999</v>
      </c>
    </row>
    <row r="31" spans="1:78" ht="150.75" customHeight="1" x14ac:dyDescent="0.45">
      <c r="A31" s="17"/>
      <c r="B31" s="18" t="s">
        <v>130</v>
      </c>
      <c r="C31" s="18">
        <v>8051856</v>
      </c>
      <c r="D31" s="18" t="s">
        <v>5</v>
      </c>
      <c r="E31" s="18" t="s">
        <v>114</v>
      </c>
      <c r="F31" s="18" t="s">
        <v>115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>
        <v>1</v>
      </c>
      <c r="AZ31" s="18"/>
      <c r="BA31" s="18">
        <v>1</v>
      </c>
      <c r="BB31" s="18"/>
      <c r="BC31" s="18">
        <v>1</v>
      </c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20">
        <v>5045704546122</v>
      </c>
      <c r="BR31" s="18">
        <v>3</v>
      </c>
      <c r="BS31" s="28">
        <v>3550</v>
      </c>
      <c r="BT31" s="28">
        <f t="shared" si="7"/>
        <v>10650</v>
      </c>
      <c r="BU31" s="24">
        <v>4155</v>
      </c>
      <c r="BV31" s="24">
        <f t="shared" si="1"/>
        <v>12465</v>
      </c>
      <c r="BW31" s="24">
        <f t="shared" si="2"/>
        <v>617.01749999999993</v>
      </c>
      <c r="BX31" s="24">
        <f t="shared" si="3"/>
        <v>1851.0524999999998</v>
      </c>
      <c r="BY31" s="28">
        <f t="shared" si="4"/>
        <v>527.17499999999995</v>
      </c>
      <c r="BZ31" s="29">
        <f t="shared" si="5"/>
        <v>1581.5249999999999</v>
      </c>
    </row>
    <row r="32" spans="1:78" ht="150.75" customHeight="1" x14ac:dyDescent="0.45">
      <c r="A32" s="17"/>
      <c r="B32" s="18" t="s">
        <v>131</v>
      </c>
      <c r="C32" s="18">
        <v>8077868</v>
      </c>
      <c r="D32" s="18" t="s">
        <v>5</v>
      </c>
      <c r="E32" s="18" t="s">
        <v>114</v>
      </c>
      <c r="F32" s="18" t="s">
        <v>132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>
        <v>2</v>
      </c>
      <c r="AS32" s="18">
        <v>3</v>
      </c>
      <c r="AT32" s="18">
        <v>3</v>
      </c>
      <c r="AU32" s="18"/>
      <c r="AV32" s="18"/>
      <c r="AW32" s="18"/>
      <c r="AX32" s="18"/>
      <c r="AY32" s="18">
        <v>2</v>
      </c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20">
        <v>5045704546121</v>
      </c>
      <c r="BR32" s="18">
        <v>10</v>
      </c>
      <c r="BS32" s="28">
        <v>2179</v>
      </c>
      <c r="BT32" s="28">
        <f t="shared" si="7"/>
        <v>21790</v>
      </c>
      <c r="BU32" s="24">
        <v>2550</v>
      </c>
      <c r="BV32" s="24">
        <f t="shared" si="1"/>
        <v>25500</v>
      </c>
      <c r="BW32" s="24">
        <f t="shared" si="2"/>
        <v>378.67499999999995</v>
      </c>
      <c r="BX32" s="24">
        <f t="shared" si="3"/>
        <v>3786.7499999999995</v>
      </c>
      <c r="BY32" s="28">
        <f t="shared" si="4"/>
        <v>323.58150000000001</v>
      </c>
      <c r="BZ32" s="29">
        <f t="shared" si="5"/>
        <v>3235.8150000000001</v>
      </c>
    </row>
    <row r="33" spans="1:78" ht="149.25" customHeight="1" x14ac:dyDescent="0.45">
      <c r="A33" s="18"/>
      <c r="B33" s="19" t="s">
        <v>133</v>
      </c>
      <c r="C33" s="18">
        <v>8076464</v>
      </c>
      <c r="D33" s="19" t="s">
        <v>95</v>
      </c>
      <c r="E33" s="19" t="s">
        <v>114</v>
      </c>
      <c r="F33" s="18" t="s">
        <v>134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>
        <v>3</v>
      </c>
      <c r="AO33" s="18">
        <v>1</v>
      </c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21">
        <v>5045704321339</v>
      </c>
      <c r="BR33" s="18">
        <v>4</v>
      </c>
      <c r="BS33" s="28">
        <v>2750</v>
      </c>
      <c r="BT33" s="28">
        <f t="shared" ref="BT33" si="8">BR33*BS33</f>
        <v>11000</v>
      </c>
      <c r="BU33" s="24">
        <v>3220</v>
      </c>
      <c r="BV33" s="24">
        <f t="shared" si="1"/>
        <v>12880</v>
      </c>
      <c r="BW33" s="24">
        <f t="shared" si="2"/>
        <v>478.16999999999996</v>
      </c>
      <c r="BX33" s="24">
        <f t="shared" si="3"/>
        <v>1912.6799999999998</v>
      </c>
      <c r="BY33" s="28">
        <f t="shared" si="4"/>
        <v>408.375</v>
      </c>
      <c r="BZ33" s="29">
        <f t="shared" si="5"/>
        <v>1633.5</v>
      </c>
    </row>
    <row r="34" spans="1:78" ht="134.25" customHeight="1" x14ac:dyDescent="0.45">
      <c r="A34" s="18"/>
      <c r="B34" s="18" t="s">
        <v>135</v>
      </c>
      <c r="C34" s="18">
        <v>8057306</v>
      </c>
      <c r="D34" s="19" t="s">
        <v>5</v>
      </c>
      <c r="E34" s="19" t="s">
        <v>105</v>
      </c>
      <c r="F34" s="18" t="s">
        <v>97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>
        <v>1</v>
      </c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20">
        <v>5045702095539</v>
      </c>
      <c r="BR34" s="18">
        <v>1</v>
      </c>
      <c r="BS34" s="29">
        <v>980</v>
      </c>
      <c r="BT34" s="29">
        <f t="shared" ref="BT34:BT36" si="9">BR34*BS34</f>
        <v>980</v>
      </c>
      <c r="BU34" s="24">
        <v>1145</v>
      </c>
      <c r="BV34" s="24">
        <f t="shared" si="1"/>
        <v>1145</v>
      </c>
      <c r="BW34" s="24">
        <f t="shared" si="2"/>
        <v>170.0325</v>
      </c>
      <c r="BX34" s="24">
        <f t="shared" si="3"/>
        <v>170.0325</v>
      </c>
      <c r="BY34" s="29">
        <f t="shared" si="4"/>
        <v>145.53</v>
      </c>
      <c r="BZ34" s="29">
        <f t="shared" si="5"/>
        <v>145.53</v>
      </c>
    </row>
    <row r="35" spans="1:78" ht="123.75" customHeight="1" x14ac:dyDescent="0.45">
      <c r="A35" s="17"/>
      <c r="B35" s="18" t="s">
        <v>136</v>
      </c>
      <c r="C35" s="18">
        <v>8087482</v>
      </c>
      <c r="D35" s="18" t="s">
        <v>95</v>
      </c>
      <c r="E35" s="18" t="s">
        <v>137</v>
      </c>
      <c r="F35" s="18" t="s">
        <v>138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>
        <v>6</v>
      </c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21">
        <v>5045705677749</v>
      </c>
      <c r="BR35" s="18">
        <v>0</v>
      </c>
      <c r="BS35" s="28">
        <v>2490</v>
      </c>
      <c r="BT35" s="28">
        <f t="shared" si="9"/>
        <v>0</v>
      </c>
      <c r="BU35" s="24">
        <v>2915</v>
      </c>
      <c r="BV35" s="24">
        <f t="shared" si="1"/>
        <v>0</v>
      </c>
      <c r="BW35" s="24">
        <f t="shared" si="2"/>
        <v>432.8775</v>
      </c>
      <c r="BX35" s="24">
        <f t="shared" si="3"/>
        <v>0</v>
      </c>
      <c r="BY35" s="28">
        <f t="shared" si="4"/>
        <v>369.76499999999999</v>
      </c>
      <c r="BZ35" s="29">
        <f t="shared" si="5"/>
        <v>0</v>
      </c>
    </row>
    <row r="36" spans="1:78" ht="137.25" customHeight="1" x14ac:dyDescent="0.45">
      <c r="A36" s="17"/>
      <c r="B36" s="18" t="s">
        <v>139</v>
      </c>
      <c r="C36" s="18">
        <v>8077268</v>
      </c>
      <c r="D36" s="18" t="s">
        <v>95</v>
      </c>
      <c r="E36" s="18" t="s">
        <v>114</v>
      </c>
      <c r="F36" s="18" t="s">
        <v>132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>
        <v>1</v>
      </c>
      <c r="AO36" s="18"/>
      <c r="AP36" s="18"/>
      <c r="AQ36" s="18">
        <v>1</v>
      </c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21">
        <v>5045704441150</v>
      </c>
      <c r="BR36" s="18">
        <v>2</v>
      </c>
      <c r="BS36" s="28">
        <v>3990</v>
      </c>
      <c r="BT36" s="28">
        <f t="shared" si="9"/>
        <v>7980</v>
      </c>
      <c r="BU36" s="24">
        <v>4670</v>
      </c>
      <c r="BV36" s="24">
        <f t="shared" si="1"/>
        <v>9340</v>
      </c>
      <c r="BW36" s="24">
        <f t="shared" si="2"/>
        <v>693.495</v>
      </c>
      <c r="BX36" s="24">
        <f t="shared" si="3"/>
        <v>1386.99</v>
      </c>
      <c r="BY36" s="28">
        <f t="shared" si="4"/>
        <v>592.51499999999999</v>
      </c>
      <c r="BZ36" s="29">
        <f t="shared" si="5"/>
        <v>1185.03</v>
      </c>
    </row>
    <row r="37" spans="1:78" ht="137.25" customHeight="1" x14ac:dyDescent="0.45">
      <c r="A37" s="17"/>
      <c r="B37" s="18" t="s">
        <v>140</v>
      </c>
      <c r="C37" s="18">
        <v>8079197</v>
      </c>
      <c r="D37" s="18" t="s">
        <v>5</v>
      </c>
      <c r="E37" s="18" t="s">
        <v>114</v>
      </c>
      <c r="F37" s="18" t="s">
        <v>132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>
        <v>1</v>
      </c>
      <c r="BM37" s="18">
        <v>1</v>
      </c>
      <c r="BN37" s="18"/>
      <c r="BO37" s="18"/>
      <c r="BP37" s="18"/>
      <c r="BQ37" s="21">
        <v>5045704546459</v>
      </c>
      <c r="BR37" s="18">
        <v>2</v>
      </c>
      <c r="BS37" s="28">
        <v>3350</v>
      </c>
      <c r="BT37" s="28">
        <f>BR37*BS37</f>
        <v>6700</v>
      </c>
      <c r="BU37" s="24">
        <v>3920</v>
      </c>
      <c r="BV37" s="24">
        <f t="shared" si="1"/>
        <v>7840</v>
      </c>
      <c r="BW37" s="24">
        <f t="shared" si="2"/>
        <v>582.12</v>
      </c>
      <c r="BX37" s="24">
        <f t="shared" si="3"/>
        <v>1164.24</v>
      </c>
      <c r="BY37" s="28">
        <f t="shared" si="4"/>
        <v>497.47499999999997</v>
      </c>
      <c r="BZ37" s="29">
        <f t="shared" si="5"/>
        <v>994.94999999999993</v>
      </c>
    </row>
    <row r="38" spans="1:78" s="11" customFormat="1" ht="169.5" customHeight="1" x14ac:dyDescent="0.45">
      <c r="A38" s="18"/>
      <c r="B38" s="19" t="s">
        <v>141</v>
      </c>
      <c r="C38" s="19">
        <v>8083666</v>
      </c>
      <c r="D38" s="19" t="s">
        <v>5</v>
      </c>
      <c r="E38" s="19" t="s">
        <v>114</v>
      </c>
      <c r="F38" s="19" t="s">
        <v>142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7"/>
      <c r="T38" s="17"/>
      <c r="U38" s="17"/>
      <c r="V38" s="17"/>
      <c r="W38" s="17"/>
      <c r="X38" s="18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>
        <v>1</v>
      </c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21">
        <v>5045705327774</v>
      </c>
      <c r="BR38" s="18">
        <v>1</v>
      </c>
      <c r="BS38" s="30">
        <v>2200</v>
      </c>
      <c r="BT38" s="30">
        <f>BR38*BS38</f>
        <v>2200</v>
      </c>
      <c r="BU38" s="24">
        <v>2575</v>
      </c>
      <c r="BV38" s="24">
        <f t="shared" si="1"/>
        <v>2575</v>
      </c>
      <c r="BW38" s="24">
        <f t="shared" si="2"/>
        <v>382.38749999999999</v>
      </c>
      <c r="BX38" s="24">
        <f t="shared" si="3"/>
        <v>382.38749999999999</v>
      </c>
      <c r="BY38" s="30">
        <f t="shared" si="4"/>
        <v>326.7</v>
      </c>
      <c r="BZ38" s="29">
        <f t="shared" si="5"/>
        <v>326.7</v>
      </c>
    </row>
    <row r="39" spans="1:78" ht="160.5" customHeight="1" x14ac:dyDescent="0.45">
      <c r="A39" s="17"/>
      <c r="B39" s="19" t="s">
        <v>143</v>
      </c>
      <c r="C39" s="18">
        <v>8079108</v>
      </c>
      <c r="D39" s="19" t="s">
        <v>95</v>
      </c>
      <c r="E39" s="19" t="s">
        <v>114</v>
      </c>
      <c r="F39" s="18" t="s">
        <v>144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7"/>
      <c r="T39" s="17"/>
      <c r="U39" s="17"/>
      <c r="V39" s="17"/>
      <c r="W39" s="17"/>
      <c r="X39" s="17"/>
      <c r="Y39" s="17"/>
      <c r="Z39" s="17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>
        <v>1</v>
      </c>
      <c r="BM39" s="19"/>
      <c r="BN39" s="19"/>
      <c r="BO39" s="19"/>
      <c r="BP39" s="19"/>
      <c r="BQ39" s="20">
        <v>5045704724772</v>
      </c>
      <c r="BR39" s="18">
        <v>1</v>
      </c>
      <c r="BS39" s="30">
        <v>5045</v>
      </c>
      <c r="BT39" s="30">
        <f>BR39*BS39</f>
        <v>5045</v>
      </c>
      <c r="BU39" s="24">
        <v>5905</v>
      </c>
      <c r="BV39" s="24">
        <f t="shared" si="1"/>
        <v>5905</v>
      </c>
      <c r="BW39" s="24">
        <f t="shared" si="2"/>
        <v>876.89249999999993</v>
      </c>
      <c r="BX39" s="24">
        <f t="shared" si="3"/>
        <v>876.89249999999993</v>
      </c>
      <c r="BY39" s="30">
        <f t="shared" si="4"/>
        <v>749.1825</v>
      </c>
      <c r="BZ39" s="29">
        <f t="shared" si="5"/>
        <v>749.1825</v>
      </c>
    </row>
    <row r="40" spans="1:78" s="11" customFormat="1" ht="164.25" customHeight="1" x14ac:dyDescent="0.45">
      <c r="A40" s="17"/>
      <c r="B40" s="18" t="s">
        <v>145</v>
      </c>
      <c r="C40" s="18">
        <v>8086911</v>
      </c>
      <c r="D40" s="18" t="s">
        <v>95</v>
      </c>
      <c r="E40" s="18" t="s">
        <v>114</v>
      </c>
      <c r="F40" s="18" t="s">
        <v>146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>
        <v>1</v>
      </c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>
        <v>1</v>
      </c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20">
        <v>5045705696283</v>
      </c>
      <c r="BR40" s="18">
        <v>1</v>
      </c>
      <c r="BS40" s="28">
        <v>2289</v>
      </c>
      <c r="BT40" s="28">
        <f>BR40*BS40</f>
        <v>2289</v>
      </c>
      <c r="BU40" s="24">
        <v>2680</v>
      </c>
      <c r="BV40" s="24">
        <f t="shared" si="1"/>
        <v>2680</v>
      </c>
      <c r="BW40" s="24">
        <f t="shared" si="2"/>
        <v>397.97999999999996</v>
      </c>
      <c r="BX40" s="24">
        <f t="shared" si="3"/>
        <v>397.97999999999996</v>
      </c>
      <c r="BY40" s="28">
        <f t="shared" si="4"/>
        <v>339.91649999999998</v>
      </c>
      <c r="BZ40" s="29">
        <f t="shared" si="5"/>
        <v>339.91649999999998</v>
      </c>
    </row>
    <row r="41" spans="1:78" s="11" customFormat="1" ht="180" customHeight="1" x14ac:dyDescent="0.45">
      <c r="A41" s="18"/>
      <c r="B41" s="19" t="s">
        <v>147</v>
      </c>
      <c r="C41" s="19">
        <v>8089042</v>
      </c>
      <c r="D41" s="19" t="s">
        <v>95</v>
      </c>
      <c r="E41" s="18" t="s">
        <v>114</v>
      </c>
      <c r="F41" s="19" t="s">
        <v>148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>
        <v>1</v>
      </c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21">
        <v>5045704393572</v>
      </c>
      <c r="BR41" s="18">
        <v>1</v>
      </c>
      <c r="BS41" s="30">
        <v>1599</v>
      </c>
      <c r="BT41" s="30">
        <f>BR41*BS41</f>
        <v>1599</v>
      </c>
      <c r="BU41" s="24">
        <v>1870</v>
      </c>
      <c r="BV41" s="24">
        <f t="shared" si="1"/>
        <v>1870</v>
      </c>
      <c r="BW41" s="24">
        <f t="shared" si="2"/>
        <v>277.69499999999999</v>
      </c>
      <c r="BX41" s="24">
        <f t="shared" si="3"/>
        <v>277.69499999999999</v>
      </c>
      <c r="BY41" s="30">
        <f t="shared" si="4"/>
        <v>237.45149999999998</v>
      </c>
      <c r="BZ41" s="29">
        <f t="shared" si="5"/>
        <v>237.45149999999998</v>
      </c>
    </row>
    <row r="42" spans="1:78" ht="135" customHeight="1" x14ac:dyDescent="0.45">
      <c r="A42" s="17"/>
      <c r="B42" s="18" t="s">
        <v>149</v>
      </c>
      <c r="C42" s="18">
        <v>8078013</v>
      </c>
      <c r="D42" s="18" t="s">
        <v>95</v>
      </c>
      <c r="E42" s="18" t="s">
        <v>102</v>
      </c>
      <c r="F42" s="18" t="s">
        <v>150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>
        <v>1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21">
        <v>5045704587315</v>
      </c>
      <c r="BR42" s="18">
        <v>1</v>
      </c>
      <c r="BS42" s="30">
        <v>1800</v>
      </c>
      <c r="BT42" s="30">
        <f t="shared" ref="BT42:BT48" si="10">BR42*BS42</f>
        <v>1800</v>
      </c>
      <c r="BU42" s="24">
        <v>2105</v>
      </c>
      <c r="BV42" s="24">
        <f t="shared" si="1"/>
        <v>2105</v>
      </c>
      <c r="BW42" s="24">
        <f t="shared" si="2"/>
        <v>312.59249999999997</v>
      </c>
      <c r="BX42" s="24">
        <f t="shared" si="3"/>
        <v>312.59249999999997</v>
      </c>
      <c r="BY42" s="30">
        <f t="shared" si="4"/>
        <v>267.3</v>
      </c>
      <c r="BZ42" s="29">
        <f t="shared" si="5"/>
        <v>267.3</v>
      </c>
    </row>
    <row r="43" spans="1:78" ht="135" customHeight="1" x14ac:dyDescent="0.45">
      <c r="A43" s="17"/>
      <c r="B43" s="18" t="s">
        <v>151</v>
      </c>
      <c r="C43" s="18">
        <v>8082893</v>
      </c>
      <c r="D43" s="18" t="s">
        <v>5</v>
      </c>
      <c r="E43" s="18" t="s">
        <v>114</v>
      </c>
      <c r="F43" s="18" t="s">
        <v>134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>
        <v>1</v>
      </c>
      <c r="W43" s="18">
        <v>1</v>
      </c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21">
        <v>5045705083908</v>
      </c>
      <c r="BR43" s="18">
        <v>2</v>
      </c>
      <c r="BS43" s="30">
        <v>2600</v>
      </c>
      <c r="BT43" s="30">
        <f t="shared" si="10"/>
        <v>5200</v>
      </c>
      <c r="BU43" s="24">
        <v>3040</v>
      </c>
      <c r="BV43" s="24">
        <f t="shared" si="1"/>
        <v>6080</v>
      </c>
      <c r="BW43" s="24">
        <f t="shared" si="2"/>
        <v>451.44</v>
      </c>
      <c r="BX43" s="24">
        <f t="shared" si="3"/>
        <v>902.88</v>
      </c>
      <c r="BY43" s="30">
        <f t="shared" si="4"/>
        <v>386.09999999999997</v>
      </c>
      <c r="BZ43" s="29">
        <f t="shared" si="5"/>
        <v>772.19999999999993</v>
      </c>
    </row>
    <row r="44" spans="1:78" ht="114.75" customHeight="1" x14ac:dyDescent="0.45">
      <c r="A44" s="17"/>
      <c r="B44" s="18" t="s">
        <v>152</v>
      </c>
      <c r="C44" s="18">
        <v>8077814</v>
      </c>
      <c r="D44" s="18" t="s">
        <v>95</v>
      </c>
      <c r="E44" s="18" t="s">
        <v>137</v>
      </c>
      <c r="F44" s="18" t="s">
        <v>153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>
        <v>1</v>
      </c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21">
        <v>5045704587317</v>
      </c>
      <c r="BR44" s="18">
        <v>1</v>
      </c>
      <c r="BS44" s="30">
        <v>1800</v>
      </c>
      <c r="BT44" s="30">
        <f t="shared" si="10"/>
        <v>1800</v>
      </c>
      <c r="BU44" s="24">
        <v>2105</v>
      </c>
      <c r="BV44" s="24">
        <f t="shared" si="1"/>
        <v>2105</v>
      </c>
      <c r="BW44" s="24">
        <f t="shared" si="2"/>
        <v>312.59249999999997</v>
      </c>
      <c r="BX44" s="24">
        <f t="shared" si="3"/>
        <v>312.59249999999997</v>
      </c>
      <c r="BY44" s="30">
        <f t="shared" si="4"/>
        <v>267.3</v>
      </c>
      <c r="BZ44" s="29">
        <f t="shared" si="5"/>
        <v>267.3</v>
      </c>
    </row>
    <row r="45" spans="1:78" ht="122.25" customHeight="1" x14ac:dyDescent="0.45">
      <c r="A45" s="17"/>
      <c r="B45" s="18" t="s">
        <v>154</v>
      </c>
      <c r="C45" s="18">
        <v>8077198</v>
      </c>
      <c r="D45" s="18" t="s">
        <v>95</v>
      </c>
      <c r="E45" s="18" t="s">
        <v>137</v>
      </c>
      <c r="F45" s="18" t="s">
        <v>155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>
        <v>1</v>
      </c>
      <c r="U45" s="18">
        <v>1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21">
        <v>5045704587318</v>
      </c>
      <c r="BR45" s="18">
        <v>2</v>
      </c>
      <c r="BS45" s="30">
        <v>1600</v>
      </c>
      <c r="BT45" s="30">
        <f t="shared" si="10"/>
        <v>3200</v>
      </c>
      <c r="BU45" s="24">
        <v>1870</v>
      </c>
      <c r="BV45" s="24">
        <f t="shared" si="1"/>
        <v>3740</v>
      </c>
      <c r="BW45" s="24">
        <f t="shared" si="2"/>
        <v>277.69499999999999</v>
      </c>
      <c r="BX45" s="24">
        <f t="shared" si="3"/>
        <v>555.39</v>
      </c>
      <c r="BY45" s="30">
        <f t="shared" si="4"/>
        <v>237.6</v>
      </c>
      <c r="BZ45" s="29">
        <f t="shared" si="5"/>
        <v>475.2</v>
      </c>
    </row>
    <row r="46" spans="1:78" ht="124.5" customHeight="1" x14ac:dyDescent="0.45">
      <c r="A46" s="17"/>
      <c r="B46" s="18" t="s">
        <v>152</v>
      </c>
      <c r="C46" s="18">
        <v>8076880</v>
      </c>
      <c r="D46" s="18" t="s">
        <v>95</v>
      </c>
      <c r="E46" s="18" t="s">
        <v>137</v>
      </c>
      <c r="F46" s="18" t="s">
        <v>153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>
        <v>1</v>
      </c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21">
        <v>5045704587319</v>
      </c>
      <c r="BR46" s="18">
        <v>1</v>
      </c>
      <c r="BS46" s="30">
        <v>2090</v>
      </c>
      <c r="BT46" s="30">
        <f t="shared" si="10"/>
        <v>2090</v>
      </c>
      <c r="BU46" s="24">
        <v>2445</v>
      </c>
      <c r="BV46" s="24">
        <f t="shared" si="1"/>
        <v>2445</v>
      </c>
      <c r="BW46" s="24">
        <f t="shared" si="2"/>
        <v>363.08249999999998</v>
      </c>
      <c r="BX46" s="24">
        <f t="shared" si="3"/>
        <v>363.08249999999998</v>
      </c>
      <c r="BY46" s="30">
        <f t="shared" si="4"/>
        <v>310.36500000000001</v>
      </c>
      <c r="BZ46" s="29">
        <f t="shared" si="5"/>
        <v>310.36500000000001</v>
      </c>
    </row>
    <row r="47" spans="1:78" ht="124.5" customHeight="1" x14ac:dyDescent="0.45">
      <c r="A47" s="17"/>
      <c r="B47" s="18" t="s">
        <v>156</v>
      </c>
      <c r="C47" s="18">
        <v>8077477</v>
      </c>
      <c r="D47" s="18" t="s">
        <v>95</v>
      </c>
      <c r="E47" s="18" t="s">
        <v>137</v>
      </c>
      <c r="F47" s="18" t="s">
        <v>157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>
        <v>1</v>
      </c>
      <c r="W47" s="18">
        <v>2</v>
      </c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21">
        <v>5045704587320</v>
      </c>
      <c r="BR47" s="18">
        <v>3</v>
      </c>
      <c r="BS47" s="30">
        <v>1800</v>
      </c>
      <c r="BT47" s="30">
        <f t="shared" si="10"/>
        <v>5400</v>
      </c>
      <c r="BU47" s="24">
        <v>2105</v>
      </c>
      <c r="BV47" s="24">
        <f t="shared" si="1"/>
        <v>6315</v>
      </c>
      <c r="BW47" s="24">
        <f t="shared" si="2"/>
        <v>312.59249999999997</v>
      </c>
      <c r="BX47" s="24">
        <f t="shared" si="3"/>
        <v>937.77749999999992</v>
      </c>
      <c r="BY47" s="30">
        <f t="shared" si="4"/>
        <v>267.3</v>
      </c>
      <c r="BZ47" s="29">
        <f t="shared" si="5"/>
        <v>801.90000000000009</v>
      </c>
    </row>
    <row r="48" spans="1:78" ht="127.5" customHeight="1" x14ac:dyDescent="0.45">
      <c r="A48" s="17"/>
      <c r="B48" s="18" t="s">
        <v>158</v>
      </c>
      <c r="C48" s="18">
        <v>8077276</v>
      </c>
      <c r="D48" s="18" t="s">
        <v>95</v>
      </c>
      <c r="E48" s="18" t="s">
        <v>137</v>
      </c>
      <c r="F48" s="18" t="s">
        <v>159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>
        <v>2</v>
      </c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21">
        <v>5045704469802</v>
      </c>
      <c r="BR48" s="18">
        <v>2</v>
      </c>
      <c r="BS48" s="30">
        <v>2980</v>
      </c>
      <c r="BT48" s="30">
        <f t="shared" si="10"/>
        <v>5960</v>
      </c>
      <c r="BU48" s="24">
        <v>3485</v>
      </c>
      <c r="BV48" s="24">
        <f t="shared" si="1"/>
        <v>6970</v>
      </c>
      <c r="BW48" s="24">
        <f t="shared" si="2"/>
        <v>517.52249999999992</v>
      </c>
      <c r="BX48" s="24">
        <f t="shared" si="3"/>
        <v>1035.0449999999998</v>
      </c>
      <c r="BY48" s="30">
        <f t="shared" si="4"/>
        <v>442.53</v>
      </c>
      <c r="BZ48" s="29">
        <f t="shared" si="5"/>
        <v>885.06</v>
      </c>
    </row>
    <row r="49" spans="1:78" ht="118.5" customHeight="1" x14ac:dyDescent="0.45">
      <c r="A49" s="18"/>
      <c r="B49" s="18" t="s">
        <v>160</v>
      </c>
      <c r="C49" s="18">
        <v>8078373</v>
      </c>
      <c r="D49" s="18" t="s">
        <v>95</v>
      </c>
      <c r="E49" s="18" t="s">
        <v>102</v>
      </c>
      <c r="F49" s="18" t="s">
        <v>161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>
        <v>1</v>
      </c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21">
        <v>5045704587324</v>
      </c>
      <c r="BR49" s="18">
        <v>1</v>
      </c>
      <c r="BS49" s="30">
        <v>1900</v>
      </c>
      <c r="BT49" s="30">
        <f>BR49*BS49</f>
        <v>1900</v>
      </c>
      <c r="BU49" s="24">
        <v>2225</v>
      </c>
      <c r="BV49" s="24">
        <f t="shared" si="1"/>
        <v>2225</v>
      </c>
      <c r="BW49" s="24">
        <f t="shared" si="2"/>
        <v>330.41249999999997</v>
      </c>
      <c r="BX49" s="24">
        <f t="shared" si="3"/>
        <v>330.41249999999997</v>
      </c>
      <c r="BY49" s="30">
        <f t="shared" si="4"/>
        <v>282.14999999999998</v>
      </c>
      <c r="BZ49" s="29">
        <f t="shared" si="5"/>
        <v>282.14999999999998</v>
      </c>
    </row>
    <row r="50" spans="1:78" ht="122.25" customHeight="1" x14ac:dyDescent="0.45">
      <c r="A50" s="17"/>
      <c r="B50" s="18" t="s">
        <v>162</v>
      </c>
      <c r="C50" s="18">
        <v>8077290</v>
      </c>
      <c r="D50" s="18" t="s">
        <v>95</v>
      </c>
      <c r="E50" s="18" t="s">
        <v>105</v>
      </c>
      <c r="F50" s="18" t="s">
        <v>163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>
        <v>3</v>
      </c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21">
        <v>5045704587326</v>
      </c>
      <c r="BR50" s="18">
        <v>3</v>
      </c>
      <c r="BS50" s="30">
        <v>1790</v>
      </c>
      <c r="BT50" s="30">
        <f>BR50*BS50</f>
        <v>5370</v>
      </c>
      <c r="BU50" s="24">
        <v>2095</v>
      </c>
      <c r="BV50" s="24">
        <f t="shared" si="1"/>
        <v>6285</v>
      </c>
      <c r="BW50" s="24">
        <f t="shared" si="2"/>
        <v>311.10749999999996</v>
      </c>
      <c r="BX50" s="24">
        <f t="shared" si="3"/>
        <v>933.32249999999988</v>
      </c>
      <c r="BY50" s="30">
        <f t="shared" si="4"/>
        <v>265.815</v>
      </c>
      <c r="BZ50" s="29">
        <f t="shared" si="5"/>
        <v>797.44499999999994</v>
      </c>
    </row>
    <row r="51" spans="1:78" ht="116.25" customHeight="1" x14ac:dyDescent="0.45">
      <c r="A51" s="17"/>
      <c r="B51" s="18" t="s">
        <v>164</v>
      </c>
      <c r="C51" s="18">
        <v>8083909</v>
      </c>
      <c r="D51" s="18" t="s">
        <v>95</v>
      </c>
      <c r="E51" s="18" t="s">
        <v>96</v>
      </c>
      <c r="F51" s="18" t="s">
        <v>165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>
        <v>2</v>
      </c>
      <c r="BK51" s="18">
        <v>6</v>
      </c>
      <c r="BL51" s="18">
        <v>7</v>
      </c>
      <c r="BM51" s="18">
        <v>2</v>
      </c>
      <c r="BN51" s="18"/>
      <c r="BO51" s="18"/>
      <c r="BP51" s="18"/>
      <c r="BQ51" s="21">
        <v>5045704587327</v>
      </c>
      <c r="BR51" s="18">
        <v>17</v>
      </c>
      <c r="BS51" s="30">
        <v>1100</v>
      </c>
      <c r="BT51" s="30">
        <f t="shared" ref="BT51:BT54" si="11">BR51*BS51</f>
        <v>18700</v>
      </c>
      <c r="BU51" s="24">
        <v>1285</v>
      </c>
      <c r="BV51" s="24">
        <f t="shared" si="1"/>
        <v>21845</v>
      </c>
      <c r="BW51" s="24">
        <f t="shared" si="2"/>
        <v>190.82249999999999</v>
      </c>
      <c r="BX51" s="24">
        <f t="shared" si="3"/>
        <v>3243.9825000000001</v>
      </c>
      <c r="BY51" s="30">
        <f t="shared" si="4"/>
        <v>163.35</v>
      </c>
      <c r="BZ51" s="29">
        <f t="shared" si="5"/>
        <v>2776.95</v>
      </c>
    </row>
    <row r="52" spans="1:78" ht="141" customHeight="1" x14ac:dyDescent="0.45">
      <c r="A52" s="17"/>
      <c r="B52" s="18" t="s">
        <v>166</v>
      </c>
      <c r="C52" s="18">
        <v>8081055</v>
      </c>
      <c r="D52" s="18" t="s">
        <v>95</v>
      </c>
      <c r="E52" s="18" t="s">
        <v>96</v>
      </c>
      <c r="F52" s="18" t="s">
        <v>167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>
        <v>1</v>
      </c>
      <c r="BJ52" s="18"/>
      <c r="BK52" s="18"/>
      <c r="BL52" s="18"/>
      <c r="BM52" s="18"/>
      <c r="BN52" s="18"/>
      <c r="BO52" s="18"/>
      <c r="BP52" s="18"/>
      <c r="BQ52" s="21">
        <v>5045704587330</v>
      </c>
      <c r="BR52" s="18">
        <v>1</v>
      </c>
      <c r="BS52" s="30">
        <v>1430</v>
      </c>
      <c r="BT52" s="30">
        <f t="shared" si="11"/>
        <v>1430</v>
      </c>
      <c r="BU52" s="24">
        <v>1675</v>
      </c>
      <c r="BV52" s="24">
        <f t="shared" si="1"/>
        <v>1675</v>
      </c>
      <c r="BW52" s="24">
        <f t="shared" si="2"/>
        <v>248.73749999999998</v>
      </c>
      <c r="BX52" s="24">
        <f t="shared" si="3"/>
        <v>248.73749999999998</v>
      </c>
      <c r="BY52" s="30">
        <f t="shared" si="4"/>
        <v>212.35499999999999</v>
      </c>
      <c r="BZ52" s="29">
        <f t="shared" si="5"/>
        <v>212.35499999999999</v>
      </c>
    </row>
    <row r="53" spans="1:78" ht="122.25" customHeight="1" x14ac:dyDescent="0.45">
      <c r="A53" s="17"/>
      <c r="B53" s="18" t="s">
        <v>168</v>
      </c>
      <c r="C53" s="18">
        <v>8082552</v>
      </c>
      <c r="D53" s="18" t="s">
        <v>95</v>
      </c>
      <c r="E53" s="18" t="s">
        <v>96</v>
      </c>
      <c r="F53" s="18" t="s">
        <v>169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>
        <v>1</v>
      </c>
      <c r="BK53" s="18">
        <v>5</v>
      </c>
      <c r="BL53" s="18"/>
      <c r="BM53" s="18"/>
      <c r="BN53" s="18"/>
      <c r="BO53" s="18"/>
      <c r="BP53" s="18"/>
      <c r="BQ53" s="21">
        <v>5045704587330</v>
      </c>
      <c r="BR53" s="18">
        <v>6</v>
      </c>
      <c r="BS53" s="30">
        <v>3180</v>
      </c>
      <c r="BT53" s="30">
        <f t="shared" si="11"/>
        <v>19080</v>
      </c>
      <c r="BU53" s="24">
        <v>3720</v>
      </c>
      <c r="BV53" s="24">
        <f t="shared" si="1"/>
        <v>22320</v>
      </c>
      <c r="BW53" s="24">
        <f t="shared" si="2"/>
        <v>552.41999999999996</v>
      </c>
      <c r="BX53" s="24">
        <f t="shared" si="3"/>
        <v>3314.5199999999995</v>
      </c>
      <c r="BY53" s="30">
        <f t="shared" si="4"/>
        <v>472.22999999999996</v>
      </c>
      <c r="BZ53" s="29">
        <f t="shared" si="5"/>
        <v>2833.3799999999997</v>
      </c>
    </row>
    <row r="54" spans="1:78" ht="117" customHeight="1" x14ac:dyDescent="0.45">
      <c r="A54" s="17"/>
      <c r="B54" s="18" t="s">
        <v>170</v>
      </c>
      <c r="C54" s="18">
        <v>8083908</v>
      </c>
      <c r="D54" s="18" t="s">
        <v>95</v>
      </c>
      <c r="E54" s="18" t="s">
        <v>96</v>
      </c>
      <c r="F54" s="18" t="s">
        <v>171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>
        <v>1</v>
      </c>
      <c r="BK54" s="18">
        <v>1</v>
      </c>
      <c r="BL54" s="18"/>
      <c r="BM54" s="18"/>
      <c r="BN54" s="18"/>
      <c r="BO54" s="18"/>
      <c r="BP54" s="18"/>
      <c r="BQ54" s="21">
        <v>5045704587327</v>
      </c>
      <c r="BR54" s="18">
        <v>2</v>
      </c>
      <c r="BS54" s="30">
        <v>1100</v>
      </c>
      <c r="BT54" s="30">
        <f t="shared" si="11"/>
        <v>2200</v>
      </c>
      <c r="BU54" s="24">
        <v>1285</v>
      </c>
      <c r="BV54" s="24">
        <f t="shared" si="1"/>
        <v>2570</v>
      </c>
      <c r="BW54" s="24">
        <f t="shared" si="2"/>
        <v>190.82249999999999</v>
      </c>
      <c r="BX54" s="24">
        <f t="shared" si="3"/>
        <v>381.64499999999998</v>
      </c>
      <c r="BY54" s="30">
        <f t="shared" si="4"/>
        <v>163.35</v>
      </c>
      <c r="BZ54" s="29">
        <f t="shared" si="5"/>
        <v>326.7</v>
      </c>
    </row>
    <row r="55" spans="1:78" ht="141" customHeight="1" x14ac:dyDescent="0.45">
      <c r="A55" s="17"/>
      <c r="B55" s="18" t="s">
        <v>172</v>
      </c>
      <c r="C55" s="18">
        <v>8077496</v>
      </c>
      <c r="D55" s="18" t="s">
        <v>95</v>
      </c>
      <c r="E55" s="18" t="s">
        <v>105</v>
      </c>
      <c r="F55" s="18" t="s">
        <v>165</v>
      </c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>
        <v>1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21">
        <v>5045704587328</v>
      </c>
      <c r="BR55" s="18">
        <v>1</v>
      </c>
      <c r="BS55" s="30">
        <v>1069</v>
      </c>
      <c r="BT55" s="30">
        <f t="shared" ref="BT55:BT58" si="12">BR55*BS55</f>
        <v>1069</v>
      </c>
      <c r="BU55" s="24">
        <v>1250</v>
      </c>
      <c r="BV55" s="24">
        <f t="shared" si="1"/>
        <v>1250</v>
      </c>
      <c r="BW55" s="24">
        <f t="shared" si="2"/>
        <v>185.625</v>
      </c>
      <c r="BX55" s="24">
        <f t="shared" si="3"/>
        <v>185.625</v>
      </c>
      <c r="BY55" s="30">
        <f t="shared" si="4"/>
        <v>158.7465</v>
      </c>
      <c r="BZ55" s="29">
        <f t="shared" si="5"/>
        <v>158.7465</v>
      </c>
    </row>
    <row r="56" spans="1:78" ht="128.25" customHeight="1" x14ac:dyDescent="0.45">
      <c r="A56" s="17"/>
      <c r="B56" s="18" t="s">
        <v>173</v>
      </c>
      <c r="C56" s="18">
        <v>8082672</v>
      </c>
      <c r="D56" s="18" t="s">
        <v>95</v>
      </c>
      <c r="E56" s="18" t="s">
        <v>105</v>
      </c>
      <c r="F56" s="18" t="s">
        <v>169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>
        <v>2</v>
      </c>
      <c r="V56" s="18">
        <v>2</v>
      </c>
      <c r="W56" s="18">
        <v>2</v>
      </c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21">
        <v>5045704587330</v>
      </c>
      <c r="BR56" s="18">
        <v>6</v>
      </c>
      <c r="BS56" s="30">
        <v>1650</v>
      </c>
      <c r="BT56" s="30">
        <f t="shared" si="12"/>
        <v>9900</v>
      </c>
      <c r="BU56" s="24">
        <v>1930</v>
      </c>
      <c r="BV56" s="24">
        <f t="shared" si="1"/>
        <v>11580</v>
      </c>
      <c r="BW56" s="24">
        <f t="shared" si="2"/>
        <v>286.60499999999996</v>
      </c>
      <c r="BX56" s="24">
        <f t="shared" si="3"/>
        <v>1719.6299999999997</v>
      </c>
      <c r="BY56" s="30">
        <f t="shared" si="4"/>
        <v>245.02499999999998</v>
      </c>
      <c r="BZ56" s="29">
        <f t="shared" si="5"/>
        <v>1470.1499999999999</v>
      </c>
    </row>
    <row r="57" spans="1:78" ht="139.5" customHeight="1" x14ac:dyDescent="0.45">
      <c r="A57" s="17"/>
      <c r="B57" s="18" t="s">
        <v>174</v>
      </c>
      <c r="C57" s="18">
        <v>8032099</v>
      </c>
      <c r="D57" s="18" t="s">
        <v>95</v>
      </c>
      <c r="E57" s="18" t="s">
        <v>96</v>
      </c>
      <c r="F57" s="18" t="s">
        <v>175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>
        <v>1</v>
      </c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21">
        <v>5045623761920</v>
      </c>
      <c r="BR57" s="18">
        <v>1</v>
      </c>
      <c r="BS57" s="30">
        <v>2290</v>
      </c>
      <c r="BT57" s="30">
        <f t="shared" si="12"/>
        <v>2290</v>
      </c>
      <c r="BU57" s="24">
        <v>2680</v>
      </c>
      <c r="BV57" s="24">
        <f t="shared" si="1"/>
        <v>2680</v>
      </c>
      <c r="BW57" s="24">
        <f t="shared" si="2"/>
        <v>397.97999999999996</v>
      </c>
      <c r="BX57" s="24">
        <f t="shared" si="3"/>
        <v>397.97999999999996</v>
      </c>
      <c r="BY57" s="30">
        <f t="shared" si="4"/>
        <v>340.065</v>
      </c>
      <c r="BZ57" s="29">
        <f t="shared" si="5"/>
        <v>340.065</v>
      </c>
    </row>
    <row r="58" spans="1:78" ht="127.5" customHeight="1" x14ac:dyDescent="0.45">
      <c r="A58" s="17"/>
      <c r="B58" s="18" t="s">
        <v>176</v>
      </c>
      <c r="C58" s="18">
        <v>8047247</v>
      </c>
      <c r="D58" s="18" t="s">
        <v>95</v>
      </c>
      <c r="E58" s="18" t="s">
        <v>96</v>
      </c>
      <c r="F58" s="18" t="s">
        <v>97</v>
      </c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>
        <v>1</v>
      </c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21">
        <v>5045623761927</v>
      </c>
      <c r="BR58" s="18">
        <v>1</v>
      </c>
      <c r="BS58" s="30">
        <v>1990</v>
      </c>
      <c r="BT58" s="30">
        <f t="shared" si="12"/>
        <v>1990</v>
      </c>
      <c r="BU58" s="24">
        <v>2330</v>
      </c>
      <c r="BV58" s="24">
        <f t="shared" si="1"/>
        <v>2330</v>
      </c>
      <c r="BW58" s="24">
        <f t="shared" si="2"/>
        <v>346.005</v>
      </c>
      <c r="BX58" s="24">
        <f t="shared" si="3"/>
        <v>346.005</v>
      </c>
      <c r="BY58" s="30">
        <f t="shared" si="4"/>
        <v>295.51499999999999</v>
      </c>
      <c r="BZ58" s="29">
        <f t="shared" si="5"/>
        <v>295.51499999999999</v>
      </c>
    </row>
    <row r="59" spans="1:78" ht="129.75" customHeight="1" x14ac:dyDescent="0.45">
      <c r="A59" s="17"/>
      <c r="B59" s="18" t="s">
        <v>177</v>
      </c>
      <c r="C59" s="18">
        <v>8077443</v>
      </c>
      <c r="D59" s="18" t="s">
        <v>5</v>
      </c>
      <c r="E59" s="18" t="s">
        <v>114</v>
      </c>
      <c r="F59" s="18" t="s">
        <v>132</v>
      </c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>
        <v>1</v>
      </c>
      <c r="U59" s="18">
        <v>3</v>
      </c>
      <c r="V59" s="18">
        <v>6</v>
      </c>
      <c r="W59" s="18">
        <v>4</v>
      </c>
      <c r="X59" s="18">
        <v>4</v>
      </c>
      <c r="Y59" s="18">
        <v>2</v>
      </c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21">
        <v>5045704396245</v>
      </c>
      <c r="BR59" s="18">
        <v>20</v>
      </c>
      <c r="BS59" s="28">
        <v>3650</v>
      </c>
      <c r="BT59" s="28">
        <f t="shared" ref="BT59" si="13">BR59*BS59</f>
        <v>73000</v>
      </c>
      <c r="BU59" s="24">
        <v>4270</v>
      </c>
      <c r="BV59" s="24">
        <f t="shared" si="1"/>
        <v>85400</v>
      </c>
      <c r="BW59" s="24">
        <f t="shared" si="2"/>
        <v>634.09500000000003</v>
      </c>
      <c r="BX59" s="24">
        <f t="shared" si="3"/>
        <v>12681.900000000001</v>
      </c>
      <c r="BY59" s="28">
        <f t="shared" si="4"/>
        <v>542.02499999999998</v>
      </c>
      <c r="BZ59" s="29">
        <f t="shared" si="5"/>
        <v>10840.5</v>
      </c>
    </row>
    <row r="60" spans="1:78" ht="119.25" customHeight="1" x14ac:dyDescent="0.45">
      <c r="A60" s="17"/>
      <c r="B60" s="18" t="s">
        <v>178</v>
      </c>
      <c r="C60" s="18">
        <v>8066273</v>
      </c>
      <c r="D60" s="18" t="s">
        <v>95</v>
      </c>
      <c r="E60" s="18" t="s">
        <v>96</v>
      </c>
      <c r="F60" s="18" t="s">
        <v>97</v>
      </c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>
        <v>1</v>
      </c>
      <c r="T60" s="18">
        <v>1</v>
      </c>
      <c r="U60" s="18">
        <v>2</v>
      </c>
      <c r="V60" s="18">
        <v>2</v>
      </c>
      <c r="W60" s="18">
        <v>2</v>
      </c>
      <c r="X60" s="18">
        <v>1</v>
      </c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21">
        <v>5045623762787</v>
      </c>
      <c r="BR60" s="18">
        <v>9</v>
      </c>
      <c r="BS60" s="30">
        <v>1890</v>
      </c>
      <c r="BT60" s="30">
        <f t="shared" ref="BT60:BT63" si="14">BR60*BS60</f>
        <v>17010</v>
      </c>
      <c r="BU60" s="24">
        <v>2210</v>
      </c>
      <c r="BV60" s="24">
        <f t="shared" si="1"/>
        <v>19890</v>
      </c>
      <c r="BW60" s="24">
        <f t="shared" si="2"/>
        <v>328.185</v>
      </c>
      <c r="BX60" s="24">
        <f t="shared" si="3"/>
        <v>2953.665</v>
      </c>
      <c r="BY60" s="30">
        <f t="shared" si="4"/>
        <v>280.66499999999996</v>
      </c>
      <c r="BZ60" s="29">
        <f t="shared" si="5"/>
        <v>2525.9849999999997</v>
      </c>
    </row>
    <row r="61" spans="1:78" ht="122.25" customHeight="1" x14ac:dyDescent="0.45">
      <c r="A61" s="18"/>
      <c r="B61" s="18" t="s">
        <v>179</v>
      </c>
      <c r="C61" s="18">
        <v>8083470</v>
      </c>
      <c r="D61" s="18" t="s">
        <v>95</v>
      </c>
      <c r="E61" s="18" t="s">
        <v>105</v>
      </c>
      <c r="F61" s="18" t="s">
        <v>180</v>
      </c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>
        <v>1</v>
      </c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21">
        <v>5045705316648</v>
      </c>
      <c r="BR61" s="18">
        <v>1</v>
      </c>
      <c r="BS61" s="30">
        <v>2169</v>
      </c>
      <c r="BT61" s="30">
        <f t="shared" si="14"/>
        <v>2169</v>
      </c>
      <c r="BU61" s="24">
        <v>2540</v>
      </c>
      <c r="BV61" s="24">
        <f t="shared" si="1"/>
        <v>2540</v>
      </c>
      <c r="BW61" s="24">
        <f t="shared" si="2"/>
        <v>377.19</v>
      </c>
      <c r="BX61" s="24">
        <f t="shared" si="3"/>
        <v>377.19</v>
      </c>
      <c r="BY61" s="30">
        <f t="shared" si="4"/>
        <v>322.09649999999999</v>
      </c>
      <c r="BZ61" s="29">
        <f t="shared" si="5"/>
        <v>322.09649999999999</v>
      </c>
    </row>
    <row r="62" spans="1:78" ht="124.5" customHeight="1" x14ac:dyDescent="0.45">
      <c r="A62" s="17"/>
      <c r="B62" s="18" t="s">
        <v>181</v>
      </c>
      <c r="C62" s="18">
        <v>8039481</v>
      </c>
      <c r="D62" s="18" t="s">
        <v>95</v>
      </c>
      <c r="E62" s="18" t="s">
        <v>96</v>
      </c>
      <c r="F62" s="18" t="s">
        <v>97</v>
      </c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>
        <v>1</v>
      </c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21">
        <v>5045705316648</v>
      </c>
      <c r="BR62" s="18">
        <v>1</v>
      </c>
      <c r="BS62" s="30">
        <v>1790</v>
      </c>
      <c r="BT62" s="30">
        <f t="shared" si="14"/>
        <v>1790</v>
      </c>
      <c r="BU62" s="24">
        <v>2095</v>
      </c>
      <c r="BV62" s="24">
        <f t="shared" si="1"/>
        <v>2095</v>
      </c>
      <c r="BW62" s="24">
        <f t="shared" si="2"/>
        <v>311.10749999999996</v>
      </c>
      <c r="BX62" s="24">
        <f t="shared" si="3"/>
        <v>311.10749999999996</v>
      </c>
      <c r="BY62" s="30">
        <f t="shared" si="4"/>
        <v>265.815</v>
      </c>
      <c r="BZ62" s="29">
        <f t="shared" si="5"/>
        <v>265.815</v>
      </c>
    </row>
    <row r="63" spans="1:78" ht="123.75" customHeight="1" x14ac:dyDescent="0.45">
      <c r="A63" s="17"/>
      <c r="B63" s="18" t="s">
        <v>182</v>
      </c>
      <c r="C63" s="18">
        <v>8076743</v>
      </c>
      <c r="D63" s="18" t="s">
        <v>95</v>
      </c>
      <c r="E63" s="18" t="s">
        <v>96</v>
      </c>
      <c r="F63" s="18" t="s">
        <v>150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>
        <v>1</v>
      </c>
      <c r="V63" s="18"/>
      <c r="W63" s="18">
        <v>1</v>
      </c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21">
        <v>5045705316649</v>
      </c>
      <c r="BR63" s="18">
        <v>2</v>
      </c>
      <c r="BS63" s="30">
        <v>1650</v>
      </c>
      <c r="BT63" s="30">
        <f t="shared" si="14"/>
        <v>3300</v>
      </c>
      <c r="BU63" s="24">
        <v>1930</v>
      </c>
      <c r="BV63" s="24">
        <f t="shared" si="1"/>
        <v>3860</v>
      </c>
      <c r="BW63" s="24">
        <f t="shared" si="2"/>
        <v>286.60499999999996</v>
      </c>
      <c r="BX63" s="24">
        <f t="shared" si="3"/>
        <v>573.20999999999992</v>
      </c>
      <c r="BY63" s="30">
        <f t="shared" si="4"/>
        <v>245.02499999999998</v>
      </c>
      <c r="BZ63" s="29">
        <f t="shared" si="5"/>
        <v>490.04999999999995</v>
      </c>
    </row>
    <row r="64" spans="1:78" ht="138.75" customHeight="1" x14ac:dyDescent="0.45">
      <c r="A64" s="17"/>
      <c r="B64" s="18" t="s">
        <v>183</v>
      </c>
      <c r="C64" s="18">
        <v>8082792</v>
      </c>
      <c r="D64" s="18" t="s">
        <v>95</v>
      </c>
      <c r="E64" s="18" t="s">
        <v>105</v>
      </c>
      <c r="F64" s="18" t="s">
        <v>184</v>
      </c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>
        <v>1</v>
      </c>
      <c r="V64" s="18">
        <v>1</v>
      </c>
      <c r="W64" s="18">
        <v>1</v>
      </c>
      <c r="X64" s="18"/>
      <c r="Y64" s="18">
        <v>1</v>
      </c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21">
        <v>5045701949379</v>
      </c>
      <c r="BR64" s="18">
        <v>4</v>
      </c>
      <c r="BS64" s="30">
        <v>999</v>
      </c>
      <c r="BT64" s="30">
        <f>BR64*BS64</f>
        <v>3996</v>
      </c>
      <c r="BU64" s="24">
        <v>1170</v>
      </c>
      <c r="BV64" s="24">
        <f t="shared" si="1"/>
        <v>4680</v>
      </c>
      <c r="BW64" s="24">
        <f t="shared" si="2"/>
        <v>173.745</v>
      </c>
      <c r="BX64" s="24">
        <f t="shared" si="3"/>
        <v>694.98</v>
      </c>
      <c r="BY64" s="30">
        <f t="shared" si="4"/>
        <v>148.35149999999999</v>
      </c>
      <c r="BZ64" s="29">
        <f t="shared" si="5"/>
        <v>593.40599999999995</v>
      </c>
    </row>
    <row r="65" spans="1:78" ht="128.25" customHeight="1" x14ac:dyDescent="0.45">
      <c r="A65" s="17"/>
      <c r="B65" s="18" t="s">
        <v>185</v>
      </c>
      <c r="C65" s="18">
        <v>8084148</v>
      </c>
      <c r="D65" s="19" t="s">
        <v>5</v>
      </c>
      <c r="E65" s="19" t="s">
        <v>105</v>
      </c>
      <c r="F65" s="18" t="s">
        <v>186</v>
      </c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>
        <v>1</v>
      </c>
      <c r="AI65" s="18">
        <v>1</v>
      </c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20">
        <v>5045705328581</v>
      </c>
      <c r="BR65" s="18">
        <v>2</v>
      </c>
      <c r="BS65" s="30">
        <v>1190</v>
      </c>
      <c r="BT65" s="30">
        <f t="shared" ref="BT65" si="15">BR65*BS65</f>
        <v>2380</v>
      </c>
      <c r="BU65" s="24">
        <v>1390</v>
      </c>
      <c r="BV65" s="24">
        <f t="shared" si="1"/>
        <v>2780</v>
      </c>
      <c r="BW65" s="24">
        <f t="shared" si="2"/>
        <v>206.41499999999999</v>
      </c>
      <c r="BX65" s="24">
        <f t="shared" si="3"/>
        <v>412.83</v>
      </c>
      <c r="BY65" s="30">
        <f t="shared" si="4"/>
        <v>176.715</v>
      </c>
      <c r="BZ65" s="29">
        <f t="shared" si="5"/>
        <v>353.43</v>
      </c>
    </row>
    <row r="66" spans="1:78" ht="137.25" customHeight="1" x14ac:dyDescent="0.45">
      <c r="A66" s="17"/>
      <c r="B66" s="18" t="s">
        <v>187</v>
      </c>
      <c r="C66" s="18">
        <v>8052370</v>
      </c>
      <c r="D66" s="18" t="s">
        <v>5</v>
      </c>
      <c r="E66" s="18" t="s">
        <v>188</v>
      </c>
      <c r="F66" s="18" t="s">
        <v>97</v>
      </c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>
        <v>2</v>
      </c>
      <c r="AT66" s="18">
        <v>3</v>
      </c>
      <c r="AU66" s="18"/>
      <c r="AV66" s="18"/>
      <c r="AW66" s="18"/>
      <c r="AX66" s="18"/>
      <c r="AY66" s="18">
        <v>2</v>
      </c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21">
        <v>5045629376476</v>
      </c>
      <c r="BR66" s="18">
        <v>7</v>
      </c>
      <c r="BS66" s="28">
        <v>2499</v>
      </c>
      <c r="BT66" s="28">
        <f t="shared" ref="BT66" si="16">BR66*BS66</f>
        <v>17493</v>
      </c>
      <c r="BU66" s="24">
        <v>2925</v>
      </c>
      <c r="BV66" s="24">
        <f t="shared" si="1"/>
        <v>20475</v>
      </c>
      <c r="BW66" s="24">
        <f t="shared" si="2"/>
        <v>434.36249999999995</v>
      </c>
      <c r="BX66" s="24">
        <f t="shared" si="3"/>
        <v>3040.5374999999995</v>
      </c>
      <c r="BY66" s="28">
        <f t="shared" si="4"/>
        <v>371.10149999999999</v>
      </c>
      <c r="BZ66" s="29">
        <f t="shared" si="5"/>
        <v>2597.7105000000001</v>
      </c>
    </row>
    <row r="67" spans="1:78" ht="144.75" customHeight="1" x14ac:dyDescent="0.45">
      <c r="A67" s="17"/>
      <c r="B67" s="18" t="s">
        <v>189</v>
      </c>
      <c r="C67" s="18">
        <v>8089411</v>
      </c>
      <c r="D67" s="18" t="s">
        <v>95</v>
      </c>
      <c r="E67" s="18" t="s">
        <v>114</v>
      </c>
      <c r="F67" s="18" t="s">
        <v>144</v>
      </c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>
        <v>1</v>
      </c>
      <c r="U67" s="18">
        <v>1</v>
      </c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20">
        <v>5045704549851</v>
      </c>
      <c r="BR67" s="18">
        <v>2</v>
      </c>
      <c r="BS67" s="29">
        <v>3900</v>
      </c>
      <c r="BT67" s="29">
        <f t="shared" ref="BT67" si="17">BR67*BS67</f>
        <v>7800</v>
      </c>
      <c r="BU67" s="24">
        <v>4565</v>
      </c>
      <c r="BV67" s="24">
        <f t="shared" si="1"/>
        <v>9130</v>
      </c>
      <c r="BW67" s="24">
        <f t="shared" si="2"/>
        <v>677.90249999999992</v>
      </c>
      <c r="BX67" s="24">
        <f t="shared" si="3"/>
        <v>1355.8049999999998</v>
      </c>
      <c r="BY67" s="29">
        <f t="shared" si="4"/>
        <v>579.15</v>
      </c>
      <c r="BZ67" s="29">
        <f t="shared" si="5"/>
        <v>1158.3</v>
      </c>
    </row>
    <row r="68" spans="1:78" ht="144.75" customHeight="1" x14ac:dyDescent="0.45">
      <c r="A68" s="17"/>
      <c r="B68" s="18" t="s">
        <v>190</v>
      </c>
      <c r="C68" s="18">
        <v>8077752</v>
      </c>
      <c r="D68" s="19" t="s">
        <v>5</v>
      </c>
      <c r="E68" s="19" t="s">
        <v>105</v>
      </c>
      <c r="F68" s="18" t="s">
        <v>129</v>
      </c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>
        <v>1</v>
      </c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21">
        <v>5045705353033</v>
      </c>
      <c r="BR68" s="18">
        <v>1</v>
      </c>
      <c r="BS68" s="30">
        <v>1100</v>
      </c>
      <c r="BT68" s="30">
        <f t="shared" ref="BT68" si="18">BR68*BS68</f>
        <v>1100</v>
      </c>
      <c r="BU68" s="24">
        <v>1285</v>
      </c>
      <c r="BV68" s="24">
        <f t="shared" si="1"/>
        <v>1285</v>
      </c>
      <c r="BW68" s="24">
        <f t="shared" si="2"/>
        <v>190.82249999999999</v>
      </c>
      <c r="BX68" s="24">
        <f t="shared" si="3"/>
        <v>190.82249999999999</v>
      </c>
      <c r="BY68" s="30">
        <f t="shared" si="4"/>
        <v>163.35</v>
      </c>
      <c r="BZ68" s="29">
        <f t="shared" si="5"/>
        <v>163.35</v>
      </c>
    </row>
    <row r="69" spans="1:78" ht="144.75" customHeight="1" x14ac:dyDescent="0.45">
      <c r="A69" s="17"/>
      <c r="B69" s="18" t="s">
        <v>191</v>
      </c>
      <c r="C69" s="18">
        <v>4567703</v>
      </c>
      <c r="D69" s="18" t="s">
        <v>95</v>
      </c>
      <c r="E69" s="18" t="s">
        <v>192</v>
      </c>
      <c r="F69" s="18" t="s">
        <v>193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>
        <v>2</v>
      </c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21">
        <v>5045705353033</v>
      </c>
      <c r="BR69" s="18">
        <v>2</v>
      </c>
      <c r="BS69" s="30">
        <v>1990</v>
      </c>
      <c r="BT69" s="30">
        <f t="shared" ref="BT69" si="19">BR69*BS69</f>
        <v>3980</v>
      </c>
      <c r="BU69" s="24">
        <v>2330</v>
      </c>
      <c r="BV69" s="24">
        <f t="shared" si="1"/>
        <v>4660</v>
      </c>
      <c r="BW69" s="24">
        <f t="shared" si="2"/>
        <v>346.005</v>
      </c>
      <c r="BX69" s="24">
        <f t="shared" si="3"/>
        <v>692.01</v>
      </c>
      <c r="BY69" s="30">
        <f t="shared" si="4"/>
        <v>295.51499999999999</v>
      </c>
      <c r="BZ69" s="29">
        <f t="shared" si="5"/>
        <v>591.03</v>
      </c>
    </row>
    <row r="70" spans="1:78" ht="135.75" customHeight="1" x14ac:dyDescent="0.45">
      <c r="A70" s="17"/>
      <c r="B70" s="18" t="s">
        <v>194</v>
      </c>
      <c r="C70" s="18">
        <v>8077693</v>
      </c>
      <c r="D70" s="19" t="s">
        <v>5</v>
      </c>
      <c r="E70" s="19" t="s">
        <v>105</v>
      </c>
      <c r="F70" s="18" t="s">
        <v>195</v>
      </c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>
        <v>4</v>
      </c>
      <c r="BJ70" s="18">
        <v>1</v>
      </c>
      <c r="BK70" s="18">
        <v>4</v>
      </c>
      <c r="BL70" s="18">
        <v>10</v>
      </c>
      <c r="BM70" s="18">
        <v>6</v>
      </c>
      <c r="BN70" s="18">
        <v>4</v>
      </c>
      <c r="BO70" s="18"/>
      <c r="BP70" s="18"/>
      <c r="BQ70" s="20">
        <v>5045704928531</v>
      </c>
      <c r="BR70" s="18">
        <v>29</v>
      </c>
      <c r="BS70" s="29">
        <v>890</v>
      </c>
      <c r="BT70" s="29">
        <f t="shared" ref="BT70" si="20">BR70*BS70</f>
        <v>25810</v>
      </c>
      <c r="BU70" s="24">
        <v>1040</v>
      </c>
      <c r="BV70" s="24">
        <f t="shared" si="1"/>
        <v>30160</v>
      </c>
      <c r="BW70" s="24">
        <f t="shared" si="2"/>
        <v>154.44</v>
      </c>
      <c r="BX70" s="24">
        <f t="shared" si="3"/>
        <v>4478.76</v>
      </c>
      <c r="BY70" s="29">
        <f t="shared" si="4"/>
        <v>132.16499999999999</v>
      </c>
      <c r="BZ70" s="29">
        <f t="shared" si="5"/>
        <v>3832.7849999999999</v>
      </c>
    </row>
    <row r="71" spans="1:78" ht="123.75" customHeight="1" x14ac:dyDescent="0.45">
      <c r="A71" s="18"/>
      <c r="B71" s="19" t="s">
        <v>196</v>
      </c>
      <c r="C71" s="18" t="s">
        <v>197</v>
      </c>
      <c r="D71" s="19" t="s">
        <v>5</v>
      </c>
      <c r="E71" s="19" t="s">
        <v>99</v>
      </c>
      <c r="F71" s="18" t="s">
        <v>180</v>
      </c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9"/>
      <c r="V71" s="18"/>
      <c r="W71" s="18"/>
      <c r="X71" s="18"/>
      <c r="Y71" s="18"/>
      <c r="Z71" s="18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8">
        <v>1</v>
      </c>
      <c r="BL71" s="19"/>
      <c r="BM71" s="19"/>
      <c r="BN71" s="19"/>
      <c r="BO71" s="19"/>
      <c r="BP71" s="19"/>
      <c r="BQ71" s="20">
        <v>5045704549849</v>
      </c>
      <c r="BR71" s="18">
        <v>1</v>
      </c>
      <c r="BS71" s="29">
        <v>690</v>
      </c>
      <c r="BT71" s="29">
        <f t="shared" ref="BT71" si="21">BR71*BS71</f>
        <v>690</v>
      </c>
      <c r="BU71" s="24">
        <v>805</v>
      </c>
      <c r="BV71" s="24">
        <f t="shared" si="1"/>
        <v>805</v>
      </c>
      <c r="BW71" s="24">
        <f t="shared" si="2"/>
        <v>119.54249999999999</v>
      </c>
      <c r="BX71" s="24">
        <f t="shared" si="3"/>
        <v>119.54249999999999</v>
      </c>
      <c r="BY71" s="29">
        <f t="shared" si="4"/>
        <v>102.46499999999999</v>
      </c>
      <c r="BZ71" s="29">
        <f t="shared" si="5"/>
        <v>102.46499999999999</v>
      </c>
    </row>
    <row r="72" spans="1:78" s="11" customFormat="1" ht="169.5" customHeight="1" x14ac:dyDescent="0.45">
      <c r="A72" s="22"/>
      <c r="B72" s="19" t="s">
        <v>198</v>
      </c>
      <c r="C72" s="19">
        <v>8071888</v>
      </c>
      <c r="D72" s="19" t="s">
        <v>95</v>
      </c>
      <c r="E72" s="19" t="s">
        <v>13</v>
      </c>
      <c r="F72" s="19" t="s">
        <v>199</v>
      </c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8"/>
      <c r="V72" s="18"/>
      <c r="W72" s="18"/>
      <c r="X72" s="18"/>
      <c r="Y72" s="19"/>
      <c r="Z72" s="18"/>
      <c r="AA72" s="19"/>
      <c r="AB72" s="19"/>
      <c r="AC72" s="19">
        <v>1</v>
      </c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21">
        <v>5045702136102</v>
      </c>
      <c r="BR72" s="18">
        <v>1</v>
      </c>
      <c r="BS72" s="29">
        <v>900</v>
      </c>
      <c r="BT72" s="29">
        <f t="shared" ref="BT72:BT129" si="22">BR72*BS72</f>
        <v>900</v>
      </c>
      <c r="BU72" s="24">
        <v>1055</v>
      </c>
      <c r="BV72" s="24">
        <f t="shared" si="1"/>
        <v>1055</v>
      </c>
      <c r="BW72" s="24">
        <f t="shared" si="2"/>
        <v>156.66749999999999</v>
      </c>
      <c r="BX72" s="24">
        <f t="shared" si="3"/>
        <v>156.66749999999999</v>
      </c>
      <c r="BY72" s="29">
        <f t="shared" si="4"/>
        <v>133.65</v>
      </c>
      <c r="BZ72" s="29">
        <f t="shared" si="5"/>
        <v>133.65</v>
      </c>
    </row>
    <row r="73" spans="1:78" s="11" customFormat="1" ht="145.5" customHeight="1" x14ac:dyDescent="0.45">
      <c r="A73" s="22"/>
      <c r="B73" s="19" t="s">
        <v>200</v>
      </c>
      <c r="C73" s="19">
        <v>8073127</v>
      </c>
      <c r="D73" s="19" t="s">
        <v>5</v>
      </c>
      <c r="E73" s="19" t="s">
        <v>13</v>
      </c>
      <c r="F73" s="19" t="s">
        <v>201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8"/>
      <c r="Y73" s="19"/>
      <c r="Z73" s="18"/>
      <c r="AA73" s="19"/>
      <c r="AB73" s="19"/>
      <c r="AC73" s="19"/>
      <c r="AD73" s="19">
        <v>1</v>
      </c>
      <c r="AE73" s="18">
        <v>3</v>
      </c>
      <c r="AF73" s="18">
        <v>1</v>
      </c>
      <c r="AG73" s="18">
        <v>2</v>
      </c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21">
        <v>5045702373026</v>
      </c>
      <c r="BR73" s="18">
        <v>7</v>
      </c>
      <c r="BS73" s="29">
        <v>790</v>
      </c>
      <c r="BT73" s="29">
        <f t="shared" si="22"/>
        <v>5530</v>
      </c>
      <c r="BU73" s="24">
        <v>925</v>
      </c>
      <c r="BV73" s="24">
        <f t="shared" si="1"/>
        <v>6475</v>
      </c>
      <c r="BW73" s="24">
        <f t="shared" si="2"/>
        <v>137.36249999999998</v>
      </c>
      <c r="BX73" s="24">
        <f t="shared" si="3"/>
        <v>961.53749999999991</v>
      </c>
      <c r="BY73" s="29">
        <f t="shared" si="4"/>
        <v>117.315</v>
      </c>
      <c r="BZ73" s="29">
        <f t="shared" si="5"/>
        <v>821.20499999999993</v>
      </c>
    </row>
    <row r="74" spans="1:78" s="11" customFormat="1" ht="157.5" customHeight="1" x14ac:dyDescent="0.45">
      <c r="A74" s="22"/>
      <c r="B74" s="19" t="s">
        <v>202</v>
      </c>
      <c r="C74" s="19">
        <v>8071212</v>
      </c>
      <c r="D74" s="19" t="s">
        <v>95</v>
      </c>
      <c r="E74" s="19" t="s">
        <v>13</v>
      </c>
      <c r="F74" s="19" t="s">
        <v>203</v>
      </c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8"/>
      <c r="V74" s="19"/>
      <c r="W74" s="19"/>
      <c r="X74" s="19"/>
      <c r="Y74" s="19"/>
      <c r="Z74" s="18"/>
      <c r="AA74" s="19"/>
      <c r="AB74" s="19"/>
      <c r="AC74" s="19"/>
      <c r="AD74" s="19"/>
      <c r="AE74" s="19"/>
      <c r="AF74" s="18">
        <v>3</v>
      </c>
      <c r="AG74" s="18">
        <v>3</v>
      </c>
      <c r="AH74" s="18">
        <v>2</v>
      </c>
      <c r="AI74" s="19">
        <v>1</v>
      </c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21">
        <v>5045701953526</v>
      </c>
      <c r="BR74" s="18">
        <v>9</v>
      </c>
      <c r="BS74" s="29">
        <v>758</v>
      </c>
      <c r="BT74" s="29">
        <f t="shared" si="22"/>
        <v>6822</v>
      </c>
      <c r="BU74" s="24">
        <v>885</v>
      </c>
      <c r="BV74" s="24">
        <f t="shared" si="1"/>
        <v>7965</v>
      </c>
      <c r="BW74" s="24">
        <f t="shared" si="2"/>
        <v>131.42249999999999</v>
      </c>
      <c r="BX74" s="24">
        <f t="shared" si="3"/>
        <v>1182.8024999999998</v>
      </c>
      <c r="BY74" s="29">
        <f t="shared" si="4"/>
        <v>112.56299999999999</v>
      </c>
      <c r="BZ74" s="29">
        <f t="shared" si="5"/>
        <v>1013.0669999999999</v>
      </c>
    </row>
    <row r="75" spans="1:78" s="11" customFormat="1" ht="172.5" customHeight="1" x14ac:dyDescent="0.45">
      <c r="A75" s="22"/>
      <c r="B75" s="19" t="s">
        <v>204</v>
      </c>
      <c r="C75" s="19">
        <v>8077364</v>
      </c>
      <c r="D75" s="19" t="s">
        <v>95</v>
      </c>
      <c r="E75" s="19" t="s">
        <v>205</v>
      </c>
      <c r="F75" s="19" t="s">
        <v>129</v>
      </c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8"/>
      <c r="V75" s="18"/>
      <c r="W75" s="18"/>
      <c r="X75" s="18"/>
      <c r="Y75" s="19"/>
      <c r="Z75" s="18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>
        <v>1</v>
      </c>
      <c r="AL75" s="19"/>
      <c r="AM75" s="19">
        <v>1</v>
      </c>
      <c r="AN75" s="19"/>
      <c r="AO75" s="19">
        <v>1</v>
      </c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21">
        <v>5045704443703</v>
      </c>
      <c r="BR75" s="18">
        <v>3</v>
      </c>
      <c r="BS75" s="29">
        <v>2990</v>
      </c>
      <c r="BT75" s="29">
        <f t="shared" si="22"/>
        <v>8970</v>
      </c>
      <c r="BU75" s="24">
        <v>3500</v>
      </c>
      <c r="BV75" s="24">
        <f t="shared" si="1"/>
        <v>10500</v>
      </c>
      <c r="BW75" s="24">
        <f t="shared" si="2"/>
        <v>519.75</v>
      </c>
      <c r="BX75" s="24">
        <f t="shared" si="3"/>
        <v>1559.25</v>
      </c>
      <c r="BY75" s="29">
        <f t="shared" si="4"/>
        <v>444.01499999999999</v>
      </c>
      <c r="BZ75" s="29">
        <f t="shared" si="5"/>
        <v>1332.0450000000001</v>
      </c>
    </row>
    <row r="76" spans="1:78" s="11" customFormat="1" ht="150" customHeight="1" x14ac:dyDescent="0.45">
      <c r="A76" s="22"/>
      <c r="B76" s="19" t="s">
        <v>206</v>
      </c>
      <c r="C76" s="19">
        <v>8066941</v>
      </c>
      <c r="D76" s="19" t="s">
        <v>5</v>
      </c>
      <c r="E76" s="19" t="s">
        <v>105</v>
      </c>
      <c r="F76" s="19" t="s">
        <v>201</v>
      </c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8"/>
      <c r="T76" s="18"/>
      <c r="U76" s="19"/>
      <c r="V76" s="19"/>
      <c r="W76" s="19"/>
      <c r="X76" s="19"/>
      <c r="Y76" s="19"/>
      <c r="Z76" s="18"/>
      <c r="AA76" s="19"/>
      <c r="AB76" s="19"/>
      <c r="AC76" s="19"/>
      <c r="AD76" s="19">
        <v>5</v>
      </c>
      <c r="AE76" s="18">
        <v>7</v>
      </c>
      <c r="AF76" s="18">
        <v>11</v>
      </c>
      <c r="AG76" s="18">
        <v>11</v>
      </c>
      <c r="AH76" s="18">
        <v>13</v>
      </c>
      <c r="AI76" s="18">
        <v>2</v>
      </c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21">
        <v>5045701948744</v>
      </c>
      <c r="BR76" s="18">
        <v>49</v>
      </c>
      <c r="BS76" s="29">
        <v>680</v>
      </c>
      <c r="BT76" s="29">
        <f t="shared" si="22"/>
        <v>33320</v>
      </c>
      <c r="BU76" s="24">
        <v>795</v>
      </c>
      <c r="BV76" s="24">
        <f t="shared" si="1"/>
        <v>38955</v>
      </c>
      <c r="BW76" s="24">
        <f t="shared" si="2"/>
        <v>118.05749999999999</v>
      </c>
      <c r="BX76" s="24">
        <f t="shared" si="3"/>
        <v>5784.8174999999992</v>
      </c>
      <c r="BY76" s="29">
        <f t="shared" si="4"/>
        <v>100.97999999999999</v>
      </c>
      <c r="BZ76" s="29">
        <f t="shared" si="5"/>
        <v>4948.0199999999995</v>
      </c>
    </row>
    <row r="77" spans="1:78" s="11" customFormat="1" ht="153" customHeight="1" x14ac:dyDescent="0.45">
      <c r="A77" s="22"/>
      <c r="B77" s="19" t="s">
        <v>206</v>
      </c>
      <c r="C77" s="19">
        <v>8066945</v>
      </c>
      <c r="D77" s="19" t="s">
        <v>95</v>
      </c>
      <c r="E77" s="19" t="s">
        <v>105</v>
      </c>
      <c r="F77" s="19" t="s">
        <v>201</v>
      </c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8"/>
      <c r="V77" s="19"/>
      <c r="W77" s="19"/>
      <c r="X77" s="19"/>
      <c r="Y77" s="19"/>
      <c r="Z77" s="18"/>
      <c r="AA77" s="19"/>
      <c r="AB77" s="19"/>
      <c r="AC77" s="19">
        <v>2</v>
      </c>
      <c r="AD77" s="19"/>
      <c r="AE77" s="19"/>
      <c r="AF77" s="18">
        <v>1</v>
      </c>
      <c r="AG77" s="18">
        <v>2</v>
      </c>
      <c r="AH77" s="18"/>
      <c r="AI77" s="19">
        <v>1</v>
      </c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21">
        <v>5045701949192</v>
      </c>
      <c r="BR77" s="18">
        <v>6</v>
      </c>
      <c r="BS77" s="29">
        <v>620</v>
      </c>
      <c r="BT77" s="29">
        <f t="shared" si="22"/>
        <v>3720</v>
      </c>
      <c r="BU77" s="24">
        <v>725</v>
      </c>
      <c r="BV77" s="24">
        <f t="shared" si="1"/>
        <v>4350</v>
      </c>
      <c r="BW77" s="24">
        <f t="shared" si="2"/>
        <v>107.66249999999999</v>
      </c>
      <c r="BX77" s="24">
        <f t="shared" si="3"/>
        <v>645.97499999999991</v>
      </c>
      <c r="BY77" s="29">
        <f t="shared" si="4"/>
        <v>92.07</v>
      </c>
      <c r="BZ77" s="29">
        <f t="shared" si="5"/>
        <v>552.41999999999996</v>
      </c>
    </row>
    <row r="78" spans="1:78" s="11" customFormat="1" ht="145.5" customHeight="1" x14ac:dyDescent="0.45">
      <c r="A78" s="22"/>
      <c r="B78" s="19" t="s">
        <v>207</v>
      </c>
      <c r="C78" s="19">
        <v>8071551</v>
      </c>
      <c r="D78" s="19" t="s">
        <v>5</v>
      </c>
      <c r="E78" s="19" t="s">
        <v>105</v>
      </c>
      <c r="F78" s="19" t="s">
        <v>208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8"/>
      <c r="V78" s="18"/>
      <c r="W78" s="18"/>
      <c r="X78" s="18"/>
      <c r="Y78" s="19"/>
      <c r="Z78" s="18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>
        <v>1</v>
      </c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21">
        <v>5045702095140</v>
      </c>
      <c r="BR78" s="18">
        <v>1</v>
      </c>
      <c r="BS78" s="29">
        <v>790</v>
      </c>
      <c r="BT78" s="29">
        <f t="shared" si="22"/>
        <v>790</v>
      </c>
      <c r="BU78" s="24">
        <v>925</v>
      </c>
      <c r="BV78" s="24">
        <f t="shared" si="1"/>
        <v>925</v>
      </c>
      <c r="BW78" s="24">
        <f t="shared" si="2"/>
        <v>137.36249999999998</v>
      </c>
      <c r="BX78" s="24">
        <f t="shared" si="3"/>
        <v>137.36249999999998</v>
      </c>
      <c r="BY78" s="29">
        <f t="shared" si="4"/>
        <v>117.315</v>
      </c>
      <c r="BZ78" s="29">
        <f t="shared" si="5"/>
        <v>117.315</v>
      </c>
    </row>
    <row r="79" spans="1:78" s="11" customFormat="1" ht="166.5" customHeight="1" x14ac:dyDescent="0.45">
      <c r="A79" s="22"/>
      <c r="B79" s="19" t="s">
        <v>209</v>
      </c>
      <c r="C79" s="19">
        <v>8080780</v>
      </c>
      <c r="D79" s="19" t="s">
        <v>95</v>
      </c>
      <c r="E79" s="19" t="s">
        <v>13</v>
      </c>
      <c r="F79" s="19" t="s">
        <v>210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8"/>
      <c r="V79" s="18"/>
      <c r="W79" s="18"/>
      <c r="X79" s="18"/>
      <c r="Y79" s="19"/>
      <c r="Z79" s="18"/>
      <c r="AA79" s="19"/>
      <c r="AB79" s="19"/>
      <c r="AC79" s="19"/>
      <c r="AD79" s="19"/>
      <c r="AE79" s="19"/>
      <c r="AF79" s="19"/>
      <c r="AG79" s="19"/>
      <c r="AH79" s="19"/>
      <c r="AI79" s="19">
        <v>2</v>
      </c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21">
        <v>5045705107932</v>
      </c>
      <c r="BR79" s="18">
        <v>2</v>
      </c>
      <c r="BS79" s="29">
        <v>1000</v>
      </c>
      <c r="BT79" s="29">
        <f t="shared" si="22"/>
        <v>2000</v>
      </c>
      <c r="BU79" s="24">
        <v>1170</v>
      </c>
      <c r="BV79" s="24">
        <f t="shared" si="1"/>
        <v>2340</v>
      </c>
      <c r="BW79" s="24">
        <f t="shared" si="2"/>
        <v>173.745</v>
      </c>
      <c r="BX79" s="24">
        <f t="shared" si="3"/>
        <v>347.49</v>
      </c>
      <c r="BY79" s="29">
        <f t="shared" si="4"/>
        <v>148.5</v>
      </c>
      <c r="BZ79" s="29">
        <f t="shared" si="5"/>
        <v>297</v>
      </c>
    </row>
    <row r="80" spans="1:78" s="11" customFormat="1" ht="141" customHeight="1" x14ac:dyDescent="0.45">
      <c r="A80" s="22"/>
      <c r="B80" s="19" t="s">
        <v>198</v>
      </c>
      <c r="C80" s="19">
        <v>8071890</v>
      </c>
      <c r="D80" s="19" t="s">
        <v>5</v>
      </c>
      <c r="E80" s="19" t="s">
        <v>13</v>
      </c>
      <c r="F80" s="19" t="s">
        <v>199</v>
      </c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8"/>
      <c r="V80" s="19"/>
      <c r="W80" s="19"/>
      <c r="X80" s="19"/>
      <c r="Y80" s="19"/>
      <c r="Z80" s="18"/>
      <c r="AA80" s="19"/>
      <c r="AB80" s="18">
        <v>3</v>
      </c>
      <c r="AC80" s="18">
        <v>2</v>
      </c>
      <c r="AD80" s="19"/>
      <c r="AE80" s="19"/>
      <c r="AF80" s="18">
        <v>6</v>
      </c>
      <c r="AG80" s="18">
        <v>3</v>
      </c>
      <c r="AH80" s="18">
        <v>4</v>
      </c>
      <c r="AI80" s="18">
        <v>1</v>
      </c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21">
        <v>5045702136614</v>
      </c>
      <c r="BR80" s="18">
        <v>19</v>
      </c>
      <c r="BS80" s="29">
        <v>700</v>
      </c>
      <c r="BT80" s="29">
        <f t="shared" si="22"/>
        <v>13300</v>
      </c>
      <c r="BU80" s="24">
        <v>820</v>
      </c>
      <c r="BV80" s="24">
        <f t="shared" ref="BV80:BV143" si="23">SUM(BU80*BR80)</f>
        <v>15580</v>
      </c>
      <c r="BW80" s="24">
        <f t="shared" ref="BW80:BW143" si="24">SUM(BU80*0.1485)</f>
        <v>121.77</v>
      </c>
      <c r="BX80" s="24">
        <f t="shared" ref="BX80:BX143" si="25">SUM(BW80*BR80)</f>
        <v>2313.63</v>
      </c>
      <c r="BY80" s="29">
        <f t="shared" ref="BY80:BY143" si="26">SUM(BS80*0.1485)</f>
        <v>103.94999999999999</v>
      </c>
      <c r="BZ80" s="29">
        <f t="shared" ref="BZ80:BZ143" si="27">SUM(BY80*BR80)</f>
        <v>1975.0499999999997</v>
      </c>
    </row>
    <row r="81" spans="1:78" s="11" customFormat="1" ht="145.5" customHeight="1" x14ac:dyDescent="0.45">
      <c r="A81" s="22"/>
      <c r="B81" s="19" t="s">
        <v>211</v>
      </c>
      <c r="C81" s="19">
        <v>8014895</v>
      </c>
      <c r="D81" s="19" t="s">
        <v>95</v>
      </c>
      <c r="E81" s="19" t="s">
        <v>212</v>
      </c>
      <c r="F81" s="19" t="s">
        <v>97</v>
      </c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8"/>
      <c r="X81" s="18"/>
      <c r="Y81" s="19"/>
      <c r="Z81" s="18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>
        <v>2</v>
      </c>
      <c r="BJ81" s="18">
        <v>1</v>
      </c>
      <c r="BK81" s="18">
        <v>6</v>
      </c>
      <c r="BL81" s="19"/>
      <c r="BM81" s="19"/>
      <c r="BN81" s="19"/>
      <c r="BO81" s="19"/>
      <c r="BP81" s="19"/>
      <c r="BQ81" s="21">
        <v>5045558218427</v>
      </c>
      <c r="BR81" s="18">
        <v>9</v>
      </c>
      <c r="BS81" s="29">
        <v>455</v>
      </c>
      <c r="BT81" s="29">
        <f t="shared" si="22"/>
        <v>4095</v>
      </c>
      <c r="BU81" s="24">
        <v>530</v>
      </c>
      <c r="BV81" s="24">
        <f t="shared" si="23"/>
        <v>4770</v>
      </c>
      <c r="BW81" s="24">
        <f t="shared" si="24"/>
        <v>78.704999999999998</v>
      </c>
      <c r="BX81" s="24">
        <f t="shared" si="25"/>
        <v>708.34500000000003</v>
      </c>
      <c r="BY81" s="29">
        <f t="shared" si="26"/>
        <v>67.567499999999995</v>
      </c>
      <c r="BZ81" s="29">
        <f t="shared" si="27"/>
        <v>608.10749999999996</v>
      </c>
    </row>
    <row r="82" spans="1:78" s="11" customFormat="1" ht="156" customHeight="1" x14ac:dyDescent="0.45">
      <c r="A82" s="22"/>
      <c r="B82" s="19" t="s">
        <v>213</v>
      </c>
      <c r="C82" s="19">
        <v>8014896</v>
      </c>
      <c r="D82" s="19" t="s">
        <v>95</v>
      </c>
      <c r="E82" s="19" t="s">
        <v>212</v>
      </c>
      <c r="F82" s="19" t="s">
        <v>214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8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>
        <v>1</v>
      </c>
      <c r="BJ82" s="18">
        <v>4</v>
      </c>
      <c r="BK82" s="18">
        <v>3</v>
      </c>
      <c r="BL82" s="18">
        <v>3</v>
      </c>
      <c r="BM82" s="18">
        <v>1</v>
      </c>
      <c r="BN82" s="19"/>
      <c r="BO82" s="19"/>
      <c r="BP82" s="19"/>
      <c r="BQ82" s="21">
        <v>5045558218601</v>
      </c>
      <c r="BR82" s="18">
        <v>12</v>
      </c>
      <c r="BS82" s="29">
        <v>455</v>
      </c>
      <c r="BT82" s="29">
        <f t="shared" si="22"/>
        <v>5460</v>
      </c>
      <c r="BU82" s="24">
        <v>530</v>
      </c>
      <c r="BV82" s="24">
        <f t="shared" si="23"/>
        <v>6360</v>
      </c>
      <c r="BW82" s="24">
        <f t="shared" si="24"/>
        <v>78.704999999999998</v>
      </c>
      <c r="BX82" s="24">
        <f t="shared" si="25"/>
        <v>944.46</v>
      </c>
      <c r="BY82" s="29">
        <f t="shared" si="26"/>
        <v>67.567499999999995</v>
      </c>
      <c r="BZ82" s="29">
        <f t="shared" si="27"/>
        <v>810.81</v>
      </c>
    </row>
    <row r="83" spans="1:78" s="11" customFormat="1" ht="159" customHeight="1" x14ac:dyDescent="0.45">
      <c r="A83" s="22"/>
      <c r="B83" s="19" t="s">
        <v>215</v>
      </c>
      <c r="C83" s="19">
        <v>8077050</v>
      </c>
      <c r="D83" s="19" t="s">
        <v>95</v>
      </c>
      <c r="E83" s="19" t="s">
        <v>216</v>
      </c>
      <c r="F83" s="19" t="s">
        <v>217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8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8">
        <v>1</v>
      </c>
      <c r="BK83" s="18">
        <v>3</v>
      </c>
      <c r="BL83" s="18">
        <v>3</v>
      </c>
      <c r="BM83" s="18">
        <v>3</v>
      </c>
      <c r="BN83" s="19"/>
      <c r="BO83" s="19"/>
      <c r="BP83" s="19"/>
      <c r="BQ83" s="21">
        <v>5045704434282</v>
      </c>
      <c r="BR83" s="18">
        <v>10</v>
      </c>
      <c r="BS83" s="29">
        <v>1520</v>
      </c>
      <c r="BT83" s="29">
        <f t="shared" si="22"/>
        <v>15200</v>
      </c>
      <c r="BU83" s="24">
        <v>1780</v>
      </c>
      <c r="BV83" s="24">
        <f t="shared" si="23"/>
        <v>17800</v>
      </c>
      <c r="BW83" s="24">
        <f t="shared" si="24"/>
        <v>264.33</v>
      </c>
      <c r="BX83" s="24">
        <f t="shared" si="25"/>
        <v>2643.2999999999997</v>
      </c>
      <c r="BY83" s="29">
        <f t="shared" si="26"/>
        <v>225.72</v>
      </c>
      <c r="BZ83" s="29">
        <f t="shared" si="27"/>
        <v>2257.1999999999998</v>
      </c>
    </row>
    <row r="84" spans="1:78" s="11" customFormat="1" ht="153" customHeight="1" x14ac:dyDescent="0.45">
      <c r="A84" s="22"/>
      <c r="B84" s="19" t="s">
        <v>218</v>
      </c>
      <c r="C84" s="19">
        <v>8071523</v>
      </c>
      <c r="D84" s="19" t="s">
        <v>5</v>
      </c>
      <c r="E84" s="19" t="s">
        <v>15</v>
      </c>
      <c r="F84" s="19" t="s">
        <v>219</v>
      </c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8"/>
      <c r="V84" s="18"/>
      <c r="W84" s="18"/>
      <c r="X84" s="18"/>
      <c r="Y84" s="19"/>
      <c r="Z84" s="18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>
        <v>1</v>
      </c>
      <c r="BO84" s="19"/>
      <c r="BP84" s="19"/>
      <c r="BQ84" s="21">
        <v>5045702111468</v>
      </c>
      <c r="BR84" s="18">
        <v>1</v>
      </c>
      <c r="BS84" s="29">
        <v>700</v>
      </c>
      <c r="BT84" s="29">
        <f t="shared" si="22"/>
        <v>700</v>
      </c>
      <c r="BU84" s="24">
        <v>820</v>
      </c>
      <c r="BV84" s="24">
        <f t="shared" si="23"/>
        <v>820</v>
      </c>
      <c r="BW84" s="24">
        <f t="shared" si="24"/>
        <v>121.77</v>
      </c>
      <c r="BX84" s="24">
        <f t="shared" si="25"/>
        <v>121.77</v>
      </c>
      <c r="BY84" s="29">
        <f t="shared" si="26"/>
        <v>103.94999999999999</v>
      </c>
      <c r="BZ84" s="29">
        <f t="shared" si="27"/>
        <v>103.94999999999999</v>
      </c>
    </row>
    <row r="85" spans="1:78" s="11" customFormat="1" ht="145.5" customHeight="1" x14ac:dyDescent="0.45">
      <c r="A85" s="22"/>
      <c r="B85" s="19" t="s">
        <v>220</v>
      </c>
      <c r="C85" s="19">
        <v>8072664</v>
      </c>
      <c r="D85" s="19" t="s">
        <v>95</v>
      </c>
      <c r="E85" s="19" t="s">
        <v>205</v>
      </c>
      <c r="F85" s="19" t="s">
        <v>97</v>
      </c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8"/>
      <c r="V85" s="18"/>
      <c r="W85" s="18"/>
      <c r="X85" s="18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8">
        <v>1</v>
      </c>
      <c r="BO85" s="19"/>
      <c r="BP85" s="19"/>
      <c r="BQ85" s="21">
        <v>5045702310212</v>
      </c>
      <c r="BR85" s="18">
        <v>1</v>
      </c>
      <c r="BS85" s="29">
        <v>1200</v>
      </c>
      <c r="BT85" s="29">
        <f t="shared" si="22"/>
        <v>1200</v>
      </c>
      <c r="BU85" s="24">
        <v>1405</v>
      </c>
      <c r="BV85" s="24">
        <f t="shared" si="23"/>
        <v>1405</v>
      </c>
      <c r="BW85" s="24">
        <f t="shared" si="24"/>
        <v>208.64249999999998</v>
      </c>
      <c r="BX85" s="24">
        <f t="shared" si="25"/>
        <v>208.64249999999998</v>
      </c>
      <c r="BY85" s="29">
        <f t="shared" si="26"/>
        <v>178.2</v>
      </c>
      <c r="BZ85" s="29">
        <f t="shared" si="27"/>
        <v>178.2</v>
      </c>
    </row>
    <row r="86" spans="1:78" s="11" customFormat="1" ht="145.5" customHeight="1" x14ac:dyDescent="0.45">
      <c r="A86" s="22"/>
      <c r="B86" s="19" t="s">
        <v>221</v>
      </c>
      <c r="C86" s="19">
        <v>8079011</v>
      </c>
      <c r="D86" s="19" t="s">
        <v>95</v>
      </c>
      <c r="E86" s="19" t="s">
        <v>12</v>
      </c>
      <c r="F86" s="19" t="s">
        <v>222</v>
      </c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8"/>
      <c r="V86" s="19"/>
      <c r="W86" s="18"/>
      <c r="X86" s="18"/>
      <c r="Y86" s="19"/>
      <c r="Z86" s="18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8">
        <v>1</v>
      </c>
      <c r="BL86" s="19"/>
      <c r="BM86" s="19"/>
      <c r="BN86" s="19"/>
      <c r="BO86" s="19"/>
      <c r="BP86" s="19"/>
      <c r="BQ86" s="21">
        <v>5045704674558</v>
      </c>
      <c r="BR86" s="18">
        <v>1</v>
      </c>
      <c r="BS86" s="29">
        <v>2189</v>
      </c>
      <c r="BT86" s="29">
        <f t="shared" si="22"/>
        <v>2189</v>
      </c>
      <c r="BU86" s="24">
        <v>2560</v>
      </c>
      <c r="BV86" s="24">
        <f t="shared" si="23"/>
        <v>2560</v>
      </c>
      <c r="BW86" s="24">
        <f t="shared" si="24"/>
        <v>380.15999999999997</v>
      </c>
      <c r="BX86" s="24">
        <f t="shared" si="25"/>
        <v>380.15999999999997</v>
      </c>
      <c r="BY86" s="29">
        <f t="shared" si="26"/>
        <v>325.06649999999996</v>
      </c>
      <c r="BZ86" s="29">
        <f t="shared" si="27"/>
        <v>325.06649999999996</v>
      </c>
    </row>
    <row r="87" spans="1:78" s="11" customFormat="1" ht="145.5" customHeight="1" x14ac:dyDescent="0.45">
      <c r="A87" s="22"/>
      <c r="B87" s="19" t="s">
        <v>223</v>
      </c>
      <c r="C87" s="19">
        <v>8074274</v>
      </c>
      <c r="D87" s="19" t="s">
        <v>5</v>
      </c>
      <c r="E87" s="19" t="s">
        <v>205</v>
      </c>
      <c r="F87" s="19" t="s">
        <v>97</v>
      </c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8"/>
      <c r="V87" s="18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8">
        <v>1</v>
      </c>
      <c r="BM87" s="18"/>
      <c r="BN87" s="19">
        <v>3</v>
      </c>
      <c r="BO87" s="18">
        <v>2</v>
      </c>
      <c r="BP87" s="19">
        <v>1</v>
      </c>
      <c r="BQ87" s="21">
        <v>5045704070770</v>
      </c>
      <c r="BR87" s="18">
        <v>7</v>
      </c>
      <c r="BS87" s="29">
        <v>1800</v>
      </c>
      <c r="BT87" s="29">
        <f t="shared" si="22"/>
        <v>12600</v>
      </c>
      <c r="BU87" s="24">
        <v>2105</v>
      </c>
      <c r="BV87" s="24">
        <f t="shared" si="23"/>
        <v>14735</v>
      </c>
      <c r="BW87" s="24">
        <f t="shared" si="24"/>
        <v>312.59249999999997</v>
      </c>
      <c r="BX87" s="24">
        <f t="shared" si="25"/>
        <v>2188.1475</v>
      </c>
      <c r="BY87" s="29">
        <f t="shared" si="26"/>
        <v>267.3</v>
      </c>
      <c r="BZ87" s="29">
        <f t="shared" si="27"/>
        <v>1871.1000000000001</v>
      </c>
    </row>
    <row r="88" spans="1:78" s="11" customFormat="1" ht="145.5" customHeight="1" x14ac:dyDescent="0.45">
      <c r="A88" s="22"/>
      <c r="B88" s="19" t="s">
        <v>224</v>
      </c>
      <c r="C88" s="19">
        <v>8072362</v>
      </c>
      <c r="D88" s="19" t="s">
        <v>5</v>
      </c>
      <c r="E88" s="19" t="s">
        <v>12</v>
      </c>
      <c r="F88" s="19" t="s">
        <v>97</v>
      </c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8"/>
      <c r="V88" s="18"/>
      <c r="W88" s="18"/>
      <c r="X88" s="18"/>
      <c r="Y88" s="19"/>
      <c r="Z88" s="18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>
        <v>1</v>
      </c>
      <c r="BO88" s="19"/>
      <c r="BP88" s="19"/>
      <c r="BQ88" s="21">
        <v>5045702295366</v>
      </c>
      <c r="BR88" s="18">
        <v>1</v>
      </c>
      <c r="BS88" s="29">
        <v>990</v>
      </c>
      <c r="BT88" s="29">
        <f t="shared" si="22"/>
        <v>990</v>
      </c>
      <c r="BU88" s="24">
        <v>1160</v>
      </c>
      <c r="BV88" s="24">
        <f t="shared" si="23"/>
        <v>1160</v>
      </c>
      <c r="BW88" s="24">
        <f t="shared" si="24"/>
        <v>172.26</v>
      </c>
      <c r="BX88" s="24">
        <f t="shared" si="25"/>
        <v>172.26</v>
      </c>
      <c r="BY88" s="29">
        <f t="shared" si="26"/>
        <v>147.01499999999999</v>
      </c>
      <c r="BZ88" s="29">
        <f t="shared" si="27"/>
        <v>147.01499999999999</v>
      </c>
    </row>
    <row r="89" spans="1:78" s="11" customFormat="1" ht="160.5" customHeight="1" x14ac:dyDescent="0.45">
      <c r="A89" s="22"/>
      <c r="B89" s="19" t="s">
        <v>225</v>
      </c>
      <c r="C89" s="19">
        <v>8064750</v>
      </c>
      <c r="D89" s="19" t="s">
        <v>5</v>
      </c>
      <c r="E89" s="19" t="s">
        <v>13</v>
      </c>
      <c r="F89" s="19" t="s">
        <v>112</v>
      </c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8"/>
      <c r="V89" s="19"/>
      <c r="W89" s="19"/>
      <c r="X89" s="19"/>
      <c r="Y89" s="19"/>
      <c r="Z89" s="18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8">
        <v>2</v>
      </c>
      <c r="BL89" s="18"/>
      <c r="BM89" s="18">
        <v>1</v>
      </c>
      <c r="BN89" s="19"/>
      <c r="BO89" s="19"/>
      <c r="BP89" s="19"/>
      <c r="BQ89" s="21">
        <v>5045700864007</v>
      </c>
      <c r="BR89" s="18">
        <v>3</v>
      </c>
      <c r="BS89" s="29">
        <v>689</v>
      </c>
      <c r="BT89" s="29">
        <f t="shared" si="22"/>
        <v>2067</v>
      </c>
      <c r="BU89" s="24">
        <v>805</v>
      </c>
      <c r="BV89" s="24">
        <f t="shared" si="23"/>
        <v>2415</v>
      </c>
      <c r="BW89" s="24">
        <f t="shared" si="24"/>
        <v>119.54249999999999</v>
      </c>
      <c r="BX89" s="24">
        <f t="shared" si="25"/>
        <v>358.62749999999994</v>
      </c>
      <c r="BY89" s="29">
        <f t="shared" si="26"/>
        <v>102.31649999999999</v>
      </c>
      <c r="BZ89" s="29">
        <f t="shared" si="27"/>
        <v>306.94949999999994</v>
      </c>
    </row>
    <row r="90" spans="1:78" s="11" customFormat="1" ht="145.5" customHeight="1" x14ac:dyDescent="0.45">
      <c r="A90" s="22"/>
      <c r="B90" s="19" t="s">
        <v>226</v>
      </c>
      <c r="C90" s="19">
        <v>8073162</v>
      </c>
      <c r="D90" s="19" t="s">
        <v>95</v>
      </c>
      <c r="E90" s="19" t="s">
        <v>15</v>
      </c>
      <c r="F90" s="19" t="s">
        <v>227</v>
      </c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8"/>
      <c r="V90" s="18"/>
      <c r="W90" s="19"/>
      <c r="X90" s="18"/>
      <c r="Y90" s="19"/>
      <c r="Z90" s="18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8">
        <v>7</v>
      </c>
      <c r="BM90" s="19"/>
      <c r="BN90" s="19"/>
      <c r="BO90" s="19"/>
      <c r="BP90" s="19"/>
      <c r="BQ90" s="21">
        <v>5045702375839</v>
      </c>
      <c r="BR90" s="18">
        <v>7</v>
      </c>
      <c r="BS90" s="29">
        <v>1290</v>
      </c>
      <c r="BT90" s="29">
        <f t="shared" si="22"/>
        <v>9030</v>
      </c>
      <c r="BU90" s="24">
        <v>1510</v>
      </c>
      <c r="BV90" s="24">
        <f t="shared" si="23"/>
        <v>10570</v>
      </c>
      <c r="BW90" s="24">
        <f t="shared" si="24"/>
        <v>224.23499999999999</v>
      </c>
      <c r="BX90" s="24">
        <f t="shared" si="25"/>
        <v>1569.645</v>
      </c>
      <c r="BY90" s="29">
        <f t="shared" si="26"/>
        <v>191.565</v>
      </c>
      <c r="BZ90" s="29">
        <f t="shared" si="27"/>
        <v>1340.9549999999999</v>
      </c>
    </row>
    <row r="91" spans="1:78" s="11" customFormat="1" ht="145.5" customHeight="1" x14ac:dyDescent="0.45">
      <c r="A91" s="22"/>
      <c r="B91" s="19" t="s">
        <v>228</v>
      </c>
      <c r="C91" s="19">
        <v>8078521</v>
      </c>
      <c r="D91" s="19" t="s">
        <v>95</v>
      </c>
      <c r="E91" s="19" t="s">
        <v>205</v>
      </c>
      <c r="F91" s="19" t="s">
        <v>229</v>
      </c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8"/>
      <c r="Y91" s="19"/>
      <c r="Z91" s="18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8">
        <v>1</v>
      </c>
      <c r="BK91" s="18">
        <v>1</v>
      </c>
      <c r="BL91" s="18">
        <v>1</v>
      </c>
      <c r="BM91" s="19"/>
      <c r="BN91" s="19"/>
      <c r="BO91" s="19"/>
      <c r="BP91" s="19"/>
      <c r="BQ91" s="21">
        <v>5045704609840</v>
      </c>
      <c r="BR91" s="18">
        <v>3</v>
      </c>
      <c r="BS91" s="29">
        <v>2990</v>
      </c>
      <c r="BT91" s="29">
        <f t="shared" si="22"/>
        <v>8970</v>
      </c>
      <c r="BU91" s="24">
        <v>3500</v>
      </c>
      <c r="BV91" s="24">
        <f t="shared" si="23"/>
        <v>10500</v>
      </c>
      <c r="BW91" s="24">
        <f t="shared" si="24"/>
        <v>519.75</v>
      </c>
      <c r="BX91" s="24">
        <f t="shared" si="25"/>
        <v>1559.25</v>
      </c>
      <c r="BY91" s="29">
        <f t="shared" si="26"/>
        <v>444.01499999999999</v>
      </c>
      <c r="BZ91" s="29">
        <f t="shared" si="27"/>
        <v>1332.0450000000001</v>
      </c>
    </row>
    <row r="92" spans="1:78" s="11" customFormat="1" ht="157.5" customHeight="1" x14ac:dyDescent="0.45">
      <c r="A92" s="22"/>
      <c r="B92" s="19" t="s">
        <v>230</v>
      </c>
      <c r="C92" s="19">
        <v>8054703</v>
      </c>
      <c r="D92" s="19" t="s">
        <v>95</v>
      </c>
      <c r="E92" s="19" t="s">
        <v>231</v>
      </c>
      <c r="F92" s="19" t="s">
        <v>97</v>
      </c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8"/>
      <c r="V92" s="18"/>
      <c r="W92" s="18"/>
      <c r="X92" s="19"/>
      <c r="Y92" s="19"/>
      <c r="Z92" s="18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8">
        <v>1</v>
      </c>
      <c r="BN92" s="19"/>
      <c r="BO92" s="19"/>
      <c r="BP92" s="19"/>
      <c r="BQ92" s="21">
        <v>5045628457879</v>
      </c>
      <c r="BR92" s="18">
        <v>1</v>
      </c>
      <c r="BS92" s="29">
        <v>375</v>
      </c>
      <c r="BT92" s="29">
        <f t="shared" si="22"/>
        <v>375</v>
      </c>
      <c r="BU92" s="24">
        <v>440</v>
      </c>
      <c r="BV92" s="24">
        <f t="shared" si="23"/>
        <v>440</v>
      </c>
      <c r="BW92" s="24">
        <f t="shared" si="24"/>
        <v>65.34</v>
      </c>
      <c r="BX92" s="24">
        <f t="shared" si="25"/>
        <v>65.34</v>
      </c>
      <c r="BY92" s="29">
        <f t="shared" si="26"/>
        <v>55.6875</v>
      </c>
      <c r="BZ92" s="29">
        <f t="shared" si="27"/>
        <v>55.6875</v>
      </c>
    </row>
    <row r="93" spans="1:78" s="11" customFormat="1" ht="145.5" customHeight="1" x14ac:dyDescent="0.45">
      <c r="A93" s="22"/>
      <c r="B93" s="19" t="s">
        <v>211</v>
      </c>
      <c r="C93" s="19">
        <v>8066939</v>
      </c>
      <c r="D93" s="19" t="s">
        <v>95</v>
      </c>
      <c r="E93" s="19" t="s">
        <v>212</v>
      </c>
      <c r="F93" s="19" t="s">
        <v>97</v>
      </c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8"/>
      <c r="V93" s="18"/>
      <c r="W93" s="18"/>
      <c r="X93" s="19"/>
      <c r="Y93" s="19"/>
      <c r="Z93" s="18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8">
        <v>1</v>
      </c>
      <c r="BN93" s="19">
        <v>2</v>
      </c>
      <c r="BO93" s="19"/>
      <c r="BP93" s="19"/>
      <c r="BQ93" s="21">
        <v>5045701149585</v>
      </c>
      <c r="BR93" s="18">
        <v>3</v>
      </c>
      <c r="BS93" s="29">
        <v>580</v>
      </c>
      <c r="BT93" s="29">
        <f t="shared" si="22"/>
        <v>1740</v>
      </c>
      <c r="BU93" s="24">
        <v>680</v>
      </c>
      <c r="BV93" s="24">
        <f t="shared" si="23"/>
        <v>2040</v>
      </c>
      <c r="BW93" s="24">
        <f t="shared" si="24"/>
        <v>100.97999999999999</v>
      </c>
      <c r="BX93" s="24">
        <f t="shared" si="25"/>
        <v>302.93999999999994</v>
      </c>
      <c r="BY93" s="29">
        <f t="shared" si="26"/>
        <v>86.13</v>
      </c>
      <c r="BZ93" s="29">
        <f t="shared" si="27"/>
        <v>258.39</v>
      </c>
    </row>
    <row r="94" spans="1:78" s="11" customFormat="1" ht="160.5" customHeight="1" x14ac:dyDescent="0.45">
      <c r="A94" s="22"/>
      <c r="B94" s="19" t="s">
        <v>232</v>
      </c>
      <c r="C94" s="19">
        <v>8077348</v>
      </c>
      <c r="D94" s="19" t="s">
        <v>95</v>
      </c>
      <c r="E94" s="19" t="s">
        <v>13</v>
      </c>
      <c r="F94" s="19" t="s">
        <v>233</v>
      </c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8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8">
        <v>1</v>
      </c>
      <c r="BK94" s="18"/>
      <c r="BL94" s="18"/>
      <c r="BM94" s="18">
        <v>1</v>
      </c>
      <c r="BN94" s="19"/>
      <c r="BO94" s="19"/>
      <c r="BP94" s="19"/>
      <c r="BQ94" s="21">
        <v>5045704443581</v>
      </c>
      <c r="BR94" s="18">
        <v>2</v>
      </c>
      <c r="BS94" s="29">
        <v>585</v>
      </c>
      <c r="BT94" s="29">
        <f t="shared" si="22"/>
        <v>1170</v>
      </c>
      <c r="BU94" s="24">
        <v>685</v>
      </c>
      <c r="BV94" s="24">
        <f t="shared" si="23"/>
        <v>1370</v>
      </c>
      <c r="BW94" s="24">
        <f t="shared" si="24"/>
        <v>101.7225</v>
      </c>
      <c r="BX94" s="24">
        <f t="shared" si="25"/>
        <v>203.44499999999999</v>
      </c>
      <c r="BY94" s="29">
        <f t="shared" si="26"/>
        <v>86.872500000000002</v>
      </c>
      <c r="BZ94" s="29">
        <f t="shared" si="27"/>
        <v>173.745</v>
      </c>
    </row>
    <row r="95" spans="1:78" s="11" customFormat="1" ht="145.5" customHeight="1" x14ac:dyDescent="0.45">
      <c r="A95" s="22"/>
      <c r="B95" s="19" t="s">
        <v>234</v>
      </c>
      <c r="C95" s="19">
        <v>8077686</v>
      </c>
      <c r="D95" s="19" t="s">
        <v>95</v>
      </c>
      <c r="E95" s="19" t="s">
        <v>216</v>
      </c>
      <c r="F95" s="19" t="s">
        <v>235</v>
      </c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8"/>
      <c r="V95" s="18"/>
      <c r="W95" s="18"/>
      <c r="X95" s="18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8">
        <v>1</v>
      </c>
      <c r="BP95" s="19"/>
      <c r="BQ95" s="21">
        <v>5045704536948</v>
      </c>
      <c r="BR95" s="18">
        <v>1</v>
      </c>
      <c r="BS95" s="29">
        <v>1900</v>
      </c>
      <c r="BT95" s="29">
        <f t="shared" si="22"/>
        <v>1900</v>
      </c>
      <c r="BU95" s="24">
        <v>2225</v>
      </c>
      <c r="BV95" s="24">
        <f t="shared" si="23"/>
        <v>2225</v>
      </c>
      <c r="BW95" s="24">
        <f t="shared" si="24"/>
        <v>330.41249999999997</v>
      </c>
      <c r="BX95" s="24">
        <f t="shared" si="25"/>
        <v>330.41249999999997</v>
      </c>
      <c r="BY95" s="29">
        <f t="shared" si="26"/>
        <v>282.14999999999998</v>
      </c>
      <c r="BZ95" s="29">
        <f t="shared" si="27"/>
        <v>282.14999999999998</v>
      </c>
    </row>
    <row r="96" spans="1:78" s="11" customFormat="1" ht="145.5" customHeight="1" x14ac:dyDescent="0.45">
      <c r="A96" s="22"/>
      <c r="B96" s="19" t="s">
        <v>236</v>
      </c>
      <c r="C96" s="19">
        <v>8072095</v>
      </c>
      <c r="D96" s="19" t="s">
        <v>95</v>
      </c>
      <c r="E96" s="19" t="s">
        <v>13</v>
      </c>
      <c r="F96" s="19" t="s">
        <v>97</v>
      </c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8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8">
        <v>3</v>
      </c>
      <c r="BK96" s="18">
        <v>5</v>
      </c>
      <c r="BL96" s="18">
        <v>2</v>
      </c>
      <c r="BM96" s="18">
        <v>5</v>
      </c>
      <c r="BN96" s="19">
        <v>3</v>
      </c>
      <c r="BO96" s="19"/>
      <c r="BP96" s="19"/>
      <c r="BQ96" s="21">
        <v>5045702226285</v>
      </c>
      <c r="BR96" s="18">
        <v>18</v>
      </c>
      <c r="BS96" s="29">
        <v>780</v>
      </c>
      <c r="BT96" s="29">
        <f t="shared" si="22"/>
        <v>14040</v>
      </c>
      <c r="BU96" s="24">
        <v>915</v>
      </c>
      <c r="BV96" s="24">
        <f t="shared" si="23"/>
        <v>16470</v>
      </c>
      <c r="BW96" s="24">
        <f t="shared" si="24"/>
        <v>135.8775</v>
      </c>
      <c r="BX96" s="24">
        <f t="shared" si="25"/>
        <v>2445.7950000000001</v>
      </c>
      <c r="BY96" s="29">
        <f t="shared" si="26"/>
        <v>115.83</v>
      </c>
      <c r="BZ96" s="29">
        <f t="shared" si="27"/>
        <v>2084.94</v>
      </c>
    </row>
    <row r="97" spans="1:78" s="11" customFormat="1" ht="154.5" customHeight="1" x14ac:dyDescent="0.45">
      <c r="A97" s="22"/>
      <c r="B97" s="19" t="s">
        <v>237</v>
      </c>
      <c r="C97" s="19">
        <v>8070877</v>
      </c>
      <c r="D97" s="19" t="s">
        <v>95</v>
      </c>
      <c r="E97" s="19" t="s">
        <v>212</v>
      </c>
      <c r="F97" s="19" t="s">
        <v>238</v>
      </c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8"/>
      <c r="V97" s="18"/>
      <c r="W97" s="18"/>
      <c r="X97" s="18"/>
      <c r="Y97" s="19"/>
      <c r="Z97" s="18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>
        <v>1</v>
      </c>
      <c r="BI97" s="19"/>
      <c r="BJ97" s="19"/>
      <c r="BK97" s="19"/>
      <c r="BL97" s="19"/>
      <c r="BM97" s="19"/>
      <c r="BN97" s="19"/>
      <c r="BO97" s="19"/>
      <c r="BP97" s="19"/>
      <c r="BQ97" s="21">
        <v>5045701763712</v>
      </c>
      <c r="BR97" s="18">
        <v>1</v>
      </c>
      <c r="BS97" s="29">
        <v>450</v>
      </c>
      <c r="BT97" s="29">
        <f t="shared" si="22"/>
        <v>450</v>
      </c>
      <c r="BU97" s="24">
        <v>525</v>
      </c>
      <c r="BV97" s="24">
        <f t="shared" si="23"/>
        <v>525</v>
      </c>
      <c r="BW97" s="24">
        <f t="shared" si="24"/>
        <v>77.962499999999991</v>
      </c>
      <c r="BX97" s="24">
        <f t="shared" si="25"/>
        <v>77.962499999999991</v>
      </c>
      <c r="BY97" s="29">
        <f t="shared" si="26"/>
        <v>66.825000000000003</v>
      </c>
      <c r="BZ97" s="29">
        <f t="shared" si="27"/>
        <v>66.825000000000003</v>
      </c>
    </row>
    <row r="98" spans="1:78" s="11" customFormat="1" ht="145.5" customHeight="1" x14ac:dyDescent="0.45">
      <c r="A98" s="22"/>
      <c r="B98" s="19" t="s">
        <v>239</v>
      </c>
      <c r="C98" s="19">
        <v>8071635</v>
      </c>
      <c r="D98" s="19" t="s">
        <v>95</v>
      </c>
      <c r="E98" s="19" t="s">
        <v>212</v>
      </c>
      <c r="F98" s="19" t="s">
        <v>214</v>
      </c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8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>
        <v>1</v>
      </c>
      <c r="BJ98" s="18"/>
      <c r="BK98" s="18">
        <v>1</v>
      </c>
      <c r="BL98" s="18"/>
      <c r="BM98" s="18"/>
      <c r="BN98" s="19">
        <v>1</v>
      </c>
      <c r="BO98" s="19"/>
      <c r="BP98" s="19"/>
      <c r="BQ98" s="21">
        <v>5045702182321</v>
      </c>
      <c r="BR98" s="18">
        <v>3</v>
      </c>
      <c r="BS98" s="29">
        <v>450</v>
      </c>
      <c r="BT98" s="29">
        <f t="shared" si="22"/>
        <v>1350</v>
      </c>
      <c r="BU98" s="24">
        <v>525</v>
      </c>
      <c r="BV98" s="24">
        <f t="shared" si="23"/>
        <v>1575</v>
      </c>
      <c r="BW98" s="24">
        <f t="shared" si="24"/>
        <v>77.962499999999991</v>
      </c>
      <c r="BX98" s="24">
        <f t="shared" si="25"/>
        <v>233.88749999999999</v>
      </c>
      <c r="BY98" s="29">
        <f t="shared" si="26"/>
        <v>66.825000000000003</v>
      </c>
      <c r="BZ98" s="29">
        <f t="shared" si="27"/>
        <v>200.47500000000002</v>
      </c>
    </row>
    <row r="99" spans="1:78" s="11" customFormat="1" ht="145.5" customHeight="1" x14ac:dyDescent="0.45">
      <c r="A99" s="22"/>
      <c r="B99" s="19" t="s">
        <v>240</v>
      </c>
      <c r="C99" s="19">
        <v>804665</v>
      </c>
      <c r="D99" s="19" t="s">
        <v>95</v>
      </c>
      <c r="E99" s="19" t="s">
        <v>241</v>
      </c>
      <c r="F99" s="19" t="s">
        <v>97</v>
      </c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8"/>
      <c r="W99" s="18"/>
      <c r="X99" s="18"/>
      <c r="Y99" s="19"/>
      <c r="Z99" s="18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8">
        <v>1</v>
      </c>
      <c r="BH99" s="19"/>
      <c r="BI99" s="19"/>
      <c r="BJ99" s="19"/>
      <c r="BK99" s="19"/>
      <c r="BL99" s="19"/>
      <c r="BM99" s="19"/>
      <c r="BN99" s="19"/>
      <c r="BO99" s="19"/>
      <c r="BP99" s="19"/>
      <c r="BQ99" s="21">
        <v>5045627483671</v>
      </c>
      <c r="BR99" s="18">
        <v>1</v>
      </c>
      <c r="BS99" s="29">
        <v>925</v>
      </c>
      <c r="BT99" s="29">
        <f t="shared" si="22"/>
        <v>925</v>
      </c>
      <c r="BU99" s="24">
        <v>1080</v>
      </c>
      <c r="BV99" s="24">
        <f t="shared" si="23"/>
        <v>1080</v>
      </c>
      <c r="BW99" s="24">
        <f t="shared" si="24"/>
        <v>160.38</v>
      </c>
      <c r="BX99" s="24">
        <f t="shared" si="25"/>
        <v>160.38</v>
      </c>
      <c r="BY99" s="29">
        <f t="shared" si="26"/>
        <v>137.36249999999998</v>
      </c>
      <c r="BZ99" s="29">
        <f t="shared" si="27"/>
        <v>137.36249999999998</v>
      </c>
    </row>
    <row r="100" spans="1:78" s="11" customFormat="1" ht="145.5" customHeight="1" x14ac:dyDescent="0.45">
      <c r="A100" s="22"/>
      <c r="B100" s="19" t="s">
        <v>242</v>
      </c>
      <c r="C100" s="19">
        <v>8066320</v>
      </c>
      <c r="D100" s="19" t="s">
        <v>95</v>
      </c>
      <c r="E100" s="19" t="s">
        <v>243</v>
      </c>
      <c r="F100" s="19" t="s">
        <v>244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8"/>
      <c r="V100" s="18"/>
      <c r="W100" s="18"/>
      <c r="X100" s="18"/>
      <c r="Y100" s="19"/>
      <c r="Z100" s="18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8"/>
      <c r="BK100" s="18"/>
      <c r="BL100" s="18">
        <v>1</v>
      </c>
      <c r="BM100" s="18"/>
      <c r="BN100" s="19"/>
      <c r="BO100" s="18"/>
      <c r="BP100" s="19"/>
      <c r="BQ100" s="21">
        <v>5045701274799</v>
      </c>
      <c r="BR100" s="18">
        <v>1</v>
      </c>
      <c r="BS100" s="29">
        <v>529</v>
      </c>
      <c r="BT100" s="29">
        <f t="shared" si="22"/>
        <v>529</v>
      </c>
      <c r="BU100" s="24">
        <v>620</v>
      </c>
      <c r="BV100" s="24">
        <f t="shared" si="23"/>
        <v>620</v>
      </c>
      <c r="BW100" s="24">
        <f t="shared" si="24"/>
        <v>92.07</v>
      </c>
      <c r="BX100" s="24">
        <f t="shared" si="25"/>
        <v>92.07</v>
      </c>
      <c r="BY100" s="29">
        <f t="shared" si="26"/>
        <v>78.5565</v>
      </c>
      <c r="BZ100" s="29">
        <f t="shared" si="27"/>
        <v>78.5565</v>
      </c>
    </row>
    <row r="101" spans="1:78" s="11" customFormat="1" ht="153" customHeight="1" x14ac:dyDescent="0.45">
      <c r="A101" s="22"/>
      <c r="B101" s="19" t="s">
        <v>245</v>
      </c>
      <c r="C101" s="19">
        <v>8079629</v>
      </c>
      <c r="D101" s="19" t="s">
        <v>95</v>
      </c>
      <c r="E101" s="19" t="s">
        <v>246</v>
      </c>
      <c r="F101" s="19" t="s">
        <v>247</v>
      </c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8"/>
      <c r="V101" s="18"/>
      <c r="W101" s="18"/>
      <c r="X101" s="18"/>
      <c r="Y101" s="19"/>
      <c r="Z101" s="18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8"/>
      <c r="BK101" s="18"/>
      <c r="BL101" s="18"/>
      <c r="BM101" s="18"/>
      <c r="BN101" s="19"/>
      <c r="BO101" s="18">
        <v>1</v>
      </c>
      <c r="BP101" s="19"/>
      <c r="BQ101" s="21">
        <v>5045704775118</v>
      </c>
      <c r="BR101" s="18">
        <v>1</v>
      </c>
      <c r="BS101" s="29">
        <v>1200</v>
      </c>
      <c r="BT101" s="29">
        <f t="shared" si="22"/>
        <v>1200</v>
      </c>
      <c r="BU101" s="24">
        <v>1405</v>
      </c>
      <c r="BV101" s="24">
        <f t="shared" si="23"/>
        <v>1405</v>
      </c>
      <c r="BW101" s="24">
        <f t="shared" si="24"/>
        <v>208.64249999999998</v>
      </c>
      <c r="BX101" s="24">
        <f t="shared" si="25"/>
        <v>208.64249999999998</v>
      </c>
      <c r="BY101" s="29">
        <f t="shared" si="26"/>
        <v>178.2</v>
      </c>
      <c r="BZ101" s="29">
        <f t="shared" si="27"/>
        <v>178.2</v>
      </c>
    </row>
    <row r="102" spans="1:78" s="11" customFormat="1" ht="145.5" customHeight="1" x14ac:dyDescent="0.45">
      <c r="A102" s="22"/>
      <c r="B102" s="19" t="s">
        <v>248</v>
      </c>
      <c r="C102" s="19">
        <v>8065600</v>
      </c>
      <c r="D102" s="19" t="s">
        <v>5</v>
      </c>
      <c r="E102" s="19" t="s">
        <v>17</v>
      </c>
      <c r="F102" s="19" t="s">
        <v>249</v>
      </c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8"/>
      <c r="V102" s="18"/>
      <c r="W102" s="18"/>
      <c r="X102" s="18"/>
      <c r="Y102" s="19"/>
      <c r="Z102" s="18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>
        <v>1</v>
      </c>
      <c r="BJ102" s="18"/>
      <c r="BK102" s="18"/>
      <c r="BL102" s="18"/>
      <c r="BM102" s="18"/>
      <c r="BN102" s="19"/>
      <c r="BO102" s="18"/>
      <c r="BP102" s="19"/>
      <c r="BQ102" s="21">
        <v>5045701157665</v>
      </c>
      <c r="BR102" s="18">
        <v>1</v>
      </c>
      <c r="BS102" s="29">
        <v>299</v>
      </c>
      <c r="BT102" s="29">
        <f t="shared" si="22"/>
        <v>299</v>
      </c>
      <c r="BU102" s="24">
        <v>350</v>
      </c>
      <c r="BV102" s="24">
        <f t="shared" si="23"/>
        <v>350</v>
      </c>
      <c r="BW102" s="24">
        <f t="shared" si="24"/>
        <v>51.974999999999994</v>
      </c>
      <c r="BX102" s="24">
        <f t="shared" si="25"/>
        <v>51.974999999999994</v>
      </c>
      <c r="BY102" s="29">
        <f t="shared" si="26"/>
        <v>44.401499999999999</v>
      </c>
      <c r="BZ102" s="29">
        <f t="shared" si="27"/>
        <v>44.401499999999999</v>
      </c>
    </row>
    <row r="103" spans="1:78" s="11" customFormat="1" ht="145.5" customHeight="1" x14ac:dyDescent="0.45">
      <c r="A103" s="18"/>
      <c r="B103" s="19" t="s">
        <v>250</v>
      </c>
      <c r="C103" s="19">
        <v>8049364</v>
      </c>
      <c r="D103" s="19" t="s">
        <v>95</v>
      </c>
      <c r="E103" s="19" t="s">
        <v>216</v>
      </c>
      <c r="F103" s="19" t="s">
        <v>199</v>
      </c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8"/>
      <c r="V103" s="18"/>
      <c r="W103" s="18"/>
      <c r="X103" s="18"/>
      <c r="Y103" s="19"/>
      <c r="Z103" s="18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8">
        <v>1</v>
      </c>
      <c r="BK103" s="18"/>
      <c r="BL103" s="18"/>
      <c r="BM103" s="18"/>
      <c r="BN103" s="19"/>
      <c r="BO103" s="18"/>
      <c r="BP103" s="19"/>
      <c r="BQ103" s="21">
        <v>5045627407561</v>
      </c>
      <c r="BR103" s="18">
        <v>1</v>
      </c>
      <c r="BS103" s="29"/>
      <c r="BT103" s="29">
        <v>1880</v>
      </c>
      <c r="BU103" s="24">
        <v>0</v>
      </c>
      <c r="BV103" s="24">
        <f t="shared" si="23"/>
        <v>0</v>
      </c>
      <c r="BW103" s="24">
        <f t="shared" si="24"/>
        <v>0</v>
      </c>
      <c r="BX103" s="24">
        <f t="shared" si="25"/>
        <v>0</v>
      </c>
      <c r="BY103" s="29">
        <f t="shared" si="26"/>
        <v>0</v>
      </c>
      <c r="BZ103" s="29">
        <f t="shared" si="27"/>
        <v>0</v>
      </c>
    </row>
    <row r="104" spans="1:78" s="11" customFormat="1" ht="145.5" customHeight="1" x14ac:dyDescent="0.45">
      <c r="A104" s="22"/>
      <c r="B104" s="19" t="s">
        <v>251</v>
      </c>
      <c r="C104" s="19">
        <v>8064041</v>
      </c>
      <c r="D104" s="19" t="s">
        <v>95</v>
      </c>
      <c r="E104" s="19" t="s">
        <v>13</v>
      </c>
      <c r="F104" s="19" t="s">
        <v>252</v>
      </c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8"/>
      <c r="V104" s="18"/>
      <c r="W104" s="18"/>
      <c r="X104" s="18"/>
      <c r="Y104" s="19"/>
      <c r="Z104" s="18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8">
        <v>1</v>
      </c>
      <c r="BK104" s="18"/>
      <c r="BL104" s="18"/>
      <c r="BM104" s="18"/>
      <c r="BN104" s="19"/>
      <c r="BO104" s="18"/>
      <c r="BP104" s="19"/>
      <c r="BQ104" s="21">
        <v>5045700720969</v>
      </c>
      <c r="BR104" s="18">
        <v>1</v>
      </c>
      <c r="BS104" s="29">
        <v>695</v>
      </c>
      <c r="BT104" s="29">
        <f t="shared" si="22"/>
        <v>695</v>
      </c>
      <c r="BU104" s="24">
        <v>815</v>
      </c>
      <c r="BV104" s="24">
        <f t="shared" si="23"/>
        <v>815</v>
      </c>
      <c r="BW104" s="24">
        <f t="shared" si="24"/>
        <v>121.02749999999999</v>
      </c>
      <c r="BX104" s="24">
        <f t="shared" si="25"/>
        <v>121.02749999999999</v>
      </c>
      <c r="BY104" s="29">
        <f t="shared" si="26"/>
        <v>103.2075</v>
      </c>
      <c r="BZ104" s="29">
        <f t="shared" si="27"/>
        <v>103.2075</v>
      </c>
    </row>
    <row r="105" spans="1:78" s="11" customFormat="1" ht="145.5" customHeight="1" x14ac:dyDescent="0.45">
      <c r="A105" s="22"/>
      <c r="B105" s="19" t="s">
        <v>253</v>
      </c>
      <c r="C105" s="19">
        <v>8069367</v>
      </c>
      <c r="D105" s="19" t="s">
        <v>95</v>
      </c>
      <c r="E105" s="19" t="s">
        <v>254</v>
      </c>
      <c r="F105" s="19" t="s">
        <v>255</v>
      </c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8"/>
      <c r="V105" s="18"/>
      <c r="W105" s="18"/>
      <c r="X105" s="18"/>
      <c r="Y105" s="19"/>
      <c r="Z105" s="18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8"/>
      <c r="BK105" s="18">
        <v>1</v>
      </c>
      <c r="BL105" s="18"/>
      <c r="BM105" s="18"/>
      <c r="BN105" s="19"/>
      <c r="BO105" s="18"/>
      <c r="BP105" s="19"/>
      <c r="BQ105" s="21">
        <v>5045701338019</v>
      </c>
      <c r="BR105" s="18">
        <v>1</v>
      </c>
      <c r="BS105" s="29">
        <v>290</v>
      </c>
      <c r="BT105" s="29">
        <f t="shared" si="22"/>
        <v>290</v>
      </c>
      <c r="BU105" s="24">
        <v>340</v>
      </c>
      <c r="BV105" s="24">
        <f t="shared" si="23"/>
        <v>340</v>
      </c>
      <c r="BW105" s="24">
        <f t="shared" si="24"/>
        <v>50.489999999999995</v>
      </c>
      <c r="BX105" s="24">
        <f t="shared" si="25"/>
        <v>50.489999999999995</v>
      </c>
      <c r="BY105" s="29">
        <f t="shared" si="26"/>
        <v>43.064999999999998</v>
      </c>
      <c r="BZ105" s="29">
        <f t="shared" si="27"/>
        <v>43.064999999999998</v>
      </c>
    </row>
    <row r="106" spans="1:78" s="11" customFormat="1" ht="145.5" customHeight="1" x14ac:dyDescent="0.45">
      <c r="A106" s="22"/>
      <c r="B106" s="19" t="s">
        <v>256</v>
      </c>
      <c r="C106" s="19">
        <v>8063514</v>
      </c>
      <c r="D106" s="19" t="s">
        <v>95</v>
      </c>
      <c r="E106" s="19" t="s">
        <v>243</v>
      </c>
      <c r="F106" s="19" t="s">
        <v>97</v>
      </c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8"/>
      <c r="V106" s="18"/>
      <c r="W106" s="18"/>
      <c r="X106" s="18"/>
      <c r="Y106" s="19"/>
      <c r="Z106" s="18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8"/>
      <c r="BK106" s="18">
        <v>1</v>
      </c>
      <c r="BL106" s="18"/>
      <c r="BM106" s="18"/>
      <c r="BN106" s="19"/>
      <c r="BO106" s="18"/>
      <c r="BP106" s="19"/>
      <c r="BQ106" s="21">
        <v>5045700355833</v>
      </c>
      <c r="BR106" s="18">
        <v>1</v>
      </c>
      <c r="BS106" s="29">
        <v>500</v>
      </c>
      <c r="BT106" s="29">
        <f t="shared" si="22"/>
        <v>500</v>
      </c>
      <c r="BU106" s="24">
        <v>585</v>
      </c>
      <c r="BV106" s="24">
        <f t="shared" si="23"/>
        <v>585</v>
      </c>
      <c r="BW106" s="24">
        <f t="shared" si="24"/>
        <v>86.872500000000002</v>
      </c>
      <c r="BX106" s="24">
        <f t="shared" si="25"/>
        <v>86.872500000000002</v>
      </c>
      <c r="BY106" s="29">
        <f t="shared" si="26"/>
        <v>74.25</v>
      </c>
      <c r="BZ106" s="29">
        <f t="shared" si="27"/>
        <v>74.25</v>
      </c>
    </row>
    <row r="107" spans="1:78" s="11" customFormat="1" ht="145.5" customHeight="1" x14ac:dyDescent="0.45">
      <c r="A107" s="22"/>
      <c r="B107" s="19" t="s">
        <v>257</v>
      </c>
      <c r="C107" s="19">
        <v>8072126</v>
      </c>
      <c r="D107" s="19" t="s">
        <v>95</v>
      </c>
      <c r="E107" s="19" t="s">
        <v>258</v>
      </c>
      <c r="F107" s="19" t="s">
        <v>97</v>
      </c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8"/>
      <c r="V107" s="18"/>
      <c r="W107" s="18"/>
      <c r="X107" s="18"/>
      <c r="Y107" s="19"/>
      <c r="Z107" s="18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>
        <v>1</v>
      </c>
      <c r="BJ107" s="18"/>
      <c r="BK107" s="18"/>
      <c r="BL107" s="18"/>
      <c r="BM107" s="18"/>
      <c r="BN107" s="19"/>
      <c r="BO107" s="18"/>
      <c r="BP107" s="19"/>
      <c r="BQ107" s="21">
        <v>5045702228920</v>
      </c>
      <c r="BR107" s="18">
        <v>1</v>
      </c>
      <c r="BS107" s="29">
        <v>469</v>
      </c>
      <c r="BT107" s="29">
        <f t="shared" si="22"/>
        <v>469</v>
      </c>
      <c r="BU107" s="24">
        <v>550</v>
      </c>
      <c r="BV107" s="24">
        <f t="shared" si="23"/>
        <v>550</v>
      </c>
      <c r="BW107" s="24">
        <f t="shared" si="24"/>
        <v>81.674999999999997</v>
      </c>
      <c r="BX107" s="24">
        <f t="shared" si="25"/>
        <v>81.674999999999997</v>
      </c>
      <c r="BY107" s="29">
        <f t="shared" si="26"/>
        <v>69.646500000000003</v>
      </c>
      <c r="BZ107" s="29">
        <f t="shared" si="27"/>
        <v>69.646500000000003</v>
      </c>
    </row>
    <row r="108" spans="1:78" s="11" customFormat="1" ht="145.5" customHeight="1" x14ac:dyDescent="0.45">
      <c r="A108" s="22"/>
      <c r="B108" s="19" t="s">
        <v>259</v>
      </c>
      <c r="C108" s="19">
        <v>8058605</v>
      </c>
      <c r="D108" s="19" t="s">
        <v>5</v>
      </c>
      <c r="E108" s="19" t="s">
        <v>13</v>
      </c>
      <c r="F108" s="19" t="s">
        <v>260</v>
      </c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8"/>
      <c r="V108" s="18"/>
      <c r="W108" s="18"/>
      <c r="X108" s="18"/>
      <c r="Y108" s="19"/>
      <c r="Z108" s="18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>
        <v>1</v>
      </c>
      <c r="BI108" s="19">
        <v>2</v>
      </c>
      <c r="BJ108" s="18"/>
      <c r="BK108" s="18"/>
      <c r="BL108" s="18"/>
      <c r="BM108" s="18">
        <v>1</v>
      </c>
      <c r="BN108" s="19"/>
      <c r="BO108" s="18"/>
      <c r="BP108" s="19"/>
      <c r="BQ108" s="21">
        <v>5045629446377</v>
      </c>
      <c r="BR108" s="18">
        <v>4</v>
      </c>
      <c r="BS108" s="29">
        <v>890</v>
      </c>
      <c r="BT108" s="29">
        <f t="shared" si="22"/>
        <v>3560</v>
      </c>
      <c r="BU108" s="24">
        <v>1040</v>
      </c>
      <c r="BV108" s="24">
        <f t="shared" si="23"/>
        <v>4160</v>
      </c>
      <c r="BW108" s="24">
        <f t="shared" si="24"/>
        <v>154.44</v>
      </c>
      <c r="BX108" s="24">
        <f t="shared" si="25"/>
        <v>617.76</v>
      </c>
      <c r="BY108" s="29">
        <f t="shared" si="26"/>
        <v>132.16499999999999</v>
      </c>
      <c r="BZ108" s="29">
        <f t="shared" si="27"/>
        <v>528.66</v>
      </c>
    </row>
    <row r="109" spans="1:78" s="11" customFormat="1" ht="145.5" customHeight="1" x14ac:dyDescent="0.45">
      <c r="A109" s="22"/>
      <c r="B109" s="19" t="s">
        <v>261</v>
      </c>
      <c r="C109" s="19">
        <v>8044962</v>
      </c>
      <c r="D109" s="19" t="s">
        <v>5</v>
      </c>
      <c r="E109" s="19" t="s">
        <v>212</v>
      </c>
      <c r="F109" s="19" t="s">
        <v>97</v>
      </c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8"/>
      <c r="BK109" s="18"/>
      <c r="BL109" s="18"/>
      <c r="BM109" s="18"/>
      <c r="BN109" s="19"/>
      <c r="BO109" s="18">
        <v>1</v>
      </c>
      <c r="BP109" s="19"/>
      <c r="BQ109" s="21">
        <v>5045626167213</v>
      </c>
      <c r="BR109" s="18">
        <v>1</v>
      </c>
      <c r="BS109" s="29">
        <v>490</v>
      </c>
      <c r="BT109" s="29">
        <f t="shared" si="22"/>
        <v>490</v>
      </c>
      <c r="BU109" s="24">
        <v>575</v>
      </c>
      <c r="BV109" s="24">
        <f t="shared" si="23"/>
        <v>575</v>
      </c>
      <c r="BW109" s="24">
        <f t="shared" si="24"/>
        <v>85.387500000000003</v>
      </c>
      <c r="BX109" s="24">
        <f t="shared" si="25"/>
        <v>85.387500000000003</v>
      </c>
      <c r="BY109" s="29">
        <f t="shared" si="26"/>
        <v>72.765000000000001</v>
      </c>
      <c r="BZ109" s="29">
        <f t="shared" si="27"/>
        <v>72.765000000000001</v>
      </c>
    </row>
    <row r="110" spans="1:78" s="11" customFormat="1" ht="145.5" customHeight="1" x14ac:dyDescent="0.45">
      <c r="A110" s="22"/>
      <c r="B110" s="19" t="s">
        <v>262</v>
      </c>
      <c r="C110" s="19">
        <v>8058608</v>
      </c>
      <c r="D110" s="19" t="s">
        <v>5</v>
      </c>
      <c r="E110" s="19" t="s">
        <v>17</v>
      </c>
      <c r="F110" s="19" t="s">
        <v>263</v>
      </c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8">
        <v>3</v>
      </c>
      <c r="BK110" s="18"/>
      <c r="BL110" s="18"/>
      <c r="BM110" s="18"/>
      <c r="BN110" s="19"/>
      <c r="BO110" s="18"/>
      <c r="BP110" s="19"/>
      <c r="BQ110" s="21">
        <v>5045629446971</v>
      </c>
      <c r="BR110" s="18">
        <v>3</v>
      </c>
      <c r="BS110" s="29">
        <v>600</v>
      </c>
      <c r="BT110" s="29">
        <f t="shared" si="22"/>
        <v>1800</v>
      </c>
      <c r="BU110" s="24">
        <v>700</v>
      </c>
      <c r="BV110" s="24">
        <f t="shared" si="23"/>
        <v>2100</v>
      </c>
      <c r="BW110" s="24">
        <f t="shared" si="24"/>
        <v>103.94999999999999</v>
      </c>
      <c r="BX110" s="24">
        <f t="shared" si="25"/>
        <v>311.84999999999997</v>
      </c>
      <c r="BY110" s="29">
        <f t="shared" si="26"/>
        <v>89.1</v>
      </c>
      <c r="BZ110" s="29">
        <f t="shared" si="27"/>
        <v>267.29999999999995</v>
      </c>
    </row>
    <row r="111" spans="1:78" s="11" customFormat="1" ht="145.5" customHeight="1" x14ac:dyDescent="0.45">
      <c r="A111" s="22"/>
      <c r="B111" s="19" t="s">
        <v>264</v>
      </c>
      <c r="C111" s="19">
        <v>8062069</v>
      </c>
      <c r="D111" s="19" t="s">
        <v>95</v>
      </c>
      <c r="E111" s="19" t="s">
        <v>212</v>
      </c>
      <c r="F111" s="19" t="s">
        <v>214</v>
      </c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8"/>
      <c r="BK111" s="18"/>
      <c r="BL111" s="18">
        <v>2</v>
      </c>
      <c r="BM111" s="18"/>
      <c r="BN111" s="19"/>
      <c r="BO111" s="18"/>
      <c r="BP111" s="19"/>
      <c r="BQ111" s="21">
        <v>5045700025309</v>
      </c>
      <c r="BR111" s="18">
        <v>2</v>
      </c>
      <c r="BS111" s="29">
        <v>580</v>
      </c>
      <c r="BT111" s="29">
        <f t="shared" si="22"/>
        <v>1160</v>
      </c>
      <c r="BU111" s="24">
        <v>680</v>
      </c>
      <c r="BV111" s="24">
        <f t="shared" si="23"/>
        <v>1360</v>
      </c>
      <c r="BW111" s="24">
        <f t="shared" si="24"/>
        <v>100.97999999999999</v>
      </c>
      <c r="BX111" s="24">
        <f t="shared" si="25"/>
        <v>201.95999999999998</v>
      </c>
      <c r="BY111" s="29">
        <f t="shared" si="26"/>
        <v>86.13</v>
      </c>
      <c r="BZ111" s="29">
        <f t="shared" si="27"/>
        <v>172.26</v>
      </c>
    </row>
    <row r="112" spans="1:78" s="11" customFormat="1" ht="145.5" customHeight="1" x14ac:dyDescent="0.45">
      <c r="A112" s="22"/>
      <c r="B112" s="19" t="s">
        <v>265</v>
      </c>
      <c r="C112" s="19">
        <v>8071591</v>
      </c>
      <c r="D112" s="19" t="s">
        <v>95</v>
      </c>
      <c r="E112" s="19" t="s">
        <v>17</v>
      </c>
      <c r="F112" s="19" t="s">
        <v>112</v>
      </c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8">
        <v>1</v>
      </c>
      <c r="BK112" s="18"/>
      <c r="BL112" s="18"/>
      <c r="BM112" s="18"/>
      <c r="BN112" s="19"/>
      <c r="BO112" s="18"/>
      <c r="BP112" s="19"/>
      <c r="BQ112" s="21">
        <v>5045702027028</v>
      </c>
      <c r="BR112" s="18">
        <v>1</v>
      </c>
      <c r="BS112" s="29">
        <v>1050</v>
      </c>
      <c r="BT112" s="29">
        <f t="shared" si="22"/>
        <v>1050</v>
      </c>
      <c r="BU112" s="24">
        <v>1230</v>
      </c>
      <c r="BV112" s="24">
        <f t="shared" si="23"/>
        <v>1230</v>
      </c>
      <c r="BW112" s="24">
        <f t="shared" si="24"/>
        <v>182.655</v>
      </c>
      <c r="BX112" s="24">
        <f t="shared" si="25"/>
        <v>182.655</v>
      </c>
      <c r="BY112" s="29">
        <f t="shared" si="26"/>
        <v>155.92499999999998</v>
      </c>
      <c r="BZ112" s="29">
        <f t="shared" si="27"/>
        <v>155.92499999999998</v>
      </c>
    </row>
    <row r="113" spans="1:78" s="11" customFormat="1" ht="156" customHeight="1" x14ac:dyDescent="0.45">
      <c r="A113" s="22"/>
      <c r="B113" s="19" t="s">
        <v>266</v>
      </c>
      <c r="C113" s="19">
        <v>8072088</v>
      </c>
      <c r="D113" s="19" t="s">
        <v>5</v>
      </c>
      <c r="E113" s="19" t="s">
        <v>212</v>
      </c>
      <c r="F113" s="19" t="s">
        <v>267</v>
      </c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8">
        <v>1</v>
      </c>
      <c r="BK113" s="18"/>
      <c r="BL113" s="18"/>
      <c r="BM113" s="18">
        <v>1</v>
      </c>
      <c r="BN113" s="19"/>
      <c r="BO113" s="18"/>
      <c r="BP113" s="19"/>
      <c r="BQ113" s="21">
        <v>5045702225592</v>
      </c>
      <c r="BR113" s="18">
        <v>2</v>
      </c>
      <c r="BS113" s="29">
        <v>480</v>
      </c>
      <c r="BT113" s="29">
        <f t="shared" si="22"/>
        <v>960</v>
      </c>
      <c r="BU113" s="24">
        <v>560</v>
      </c>
      <c r="BV113" s="24">
        <f t="shared" si="23"/>
        <v>1120</v>
      </c>
      <c r="BW113" s="24">
        <f t="shared" si="24"/>
        <v>83.16</v>
      </c>
      <c r="BX113" s="24">
        <f t="shared" si="25"/>
        <v>166.32</v>
      </c>
      <c r="BY113" s="29">
        <f t="shared" si="26"/>
        <v>71.28</v>
      </c>
      <c r="BZ113" s="29">
        <f t="shared" si="27"/>
        <v>142.56</v>
      </c>
    </row>
    <row r="114" spans="1:78" s="11" customFormat="1" ht="145.5" customHeight="1" x14ac:dyDescent="0.45">
      <c r="A114" s="22"/>
      <c r="B114" s="19" t="s">
        <v>268</v>
      </c>
      <c r="C114" s="19">
        <v>8044740</v>
      </c>
      <c r="D114" s="19" t="s">
        <v>5</v>
      </c>
      <c r="E114" s="19" t="s">
        <v>13</v>
      </c>
      <c r="F114" s="19" t="s">
        <v>263</v>
      </c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>
        <v>1</v>
      </c>
      <c r="BJ114" s="18">
        <v>5</v>
      </c>
      <c r="BK114" s="18">
        <v>5</v>
      </c>
      <c r="BL114" s="18">
        <v>4</v>
      </c>
      <c r="BM114" s="18">
        <v>3</v>
      </c>
      <c r="BN114" s="19">
        <v>3</v>
      </c>
      <c r="BO114" s="18">
        <v>1</v>
      </c>
      <c r="BP114" s="19"/>
      <c r="BQ114" s="21">
        <v>5045626190785</v>
      </c>
      <c r="BR114" s="18">
        <v>22</v>
      </c>
      <c r="BS114" s="29">
        <v>890</v>
      </c>
      <c r="BT114" s="29">
        <f t="shared" si="22"/>
        <v>19580</v>
      </c>
      <c r="BU114" s="24">
        <v>1040</v>
      </c>
      <c r="BV114" s="24">
        <f t="shared" si="23"/>
        <v>22880</v>
      </c>
      <c r="BW114" s="24">
        <f t="shared" si="24"/>
        <v>154.44</v>
      </c>
      <c r="BX114" s="24">
        <f t="shared" si="25"/>
        <v>3397.68</v>
      </c>
      <c r="BY114" s="29">
        <f t="shared" si="26"/>
        <v>132.16499999999999</v>
      </c>
      <c r="BZ114" s="29">
        <f t="shared" si="27"/>
        <v>2907.6299999999997</v>
      </c>
    </row>
    <row r="115" spans="1:78" s="11" customFormat="1" ht="159" customHeight="1" x14ac:dyDescent="0.45">
      <c r="A115" s="22"/>
      <c r="B115" s="19" t="s">
        <v>269</v>
      </c>
      <c r="C115" s="19">
        <v>8066557</v>
      </c>
      <c r="D115" s="19" t="s">
        <v>95</v>
      </c>
      <c r="E115" s="19" t="s">
        <v>258</v>
      </c>
      <c r="F115" s="19" t="s">
        <v>97</v>
      </c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8"/>
      <c r="BK115" s="18">
        <v>1</v>
      </c>
      <c r="BL115" s="18">
        <v>1</v>
      </c>
      <c r="BM115" s="18">
        <v>2</v>
      </c>
      <c r="BN115" s="19">
        <v>1</v>
      </c>
      <c r="BO115" s="18"/>
      <c r="BP115" s="19"/>
      <c r="BQ115" s="21">
        <v>5045701424286</v>
      </c>
      <c r="BR115" s="18">
        <v>5</v>
      </c>
      <c r="BS115" s="29">
        <v>850</v>
      </c>
      <c r="BT115" s="29">
        <f t="shared" si="22"/>
        <v>4250</v>
      </c>
      <c r="BU115" s="24">
        <v>995</v>
      </c>
      <c r="BV115" s="24">
        <f t="shared" si="23"/>
        <v>4975</v>
      </c>
      <c r="BW115" s="24">
        <f t="shared" si="24"/>
        <v>147.75749999999999</v>
      </c>
      <c r="BX115" s="24">
        <f t="shared" si="25"/>
        <v>738.78749999999991</v>
      </c>
      <c r="BY115" s="29">
        <f t="shared" si="26"/>
        <v>126.22499999999999</v>
      </c>
      <c r="BZ115" s="29">
        <f t="shared" si="27"/>
        <v>631.125</v>
      </c>
    </row>
    <row r="116" spans="1:78" s="11" customFormat="1" ht="168" customHeight="1" x14ac:dyDescent="0.45">
      <c r="A116" s="22"/>
      <c r="B116" s="19" t="s">
        <v>270</v>
      </c>
      <c r="C116" s="19">
        <v>8080965</v>
      </c>
      <c r="D116" s="19" t="s">
        <v>95</v>
      </c>
      <c r="E116" s="19" t="s">
        <v>216</v>
      </c>
      <c r="F116" s="19" t="s">
        <v>271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8"/>
      <c r="BK116" s="18"/>
      <c r="BL116" s="18">
        <v>1</v>
      </c>
      <c r="BM116" s="18"/>
      <c r="BN116" s="19"/>
      <c r="BO116" s="18"/>
      <c r="BP116" s="19"/>
      <c r="BQ116" s="21">
        <v>5045704913268</v>
      </c>
      <c r="BR116" s="18">
        <v>1</v>
      </c>
      <c r="BS116" s="29">
        <v>980</v>
      </c>
      <c r="BT116" s="29">
        <f t="shared" si="22"/>
        <v>980</v>
      </c>
      <c r="BU116" s="24">
        <v>1145</v>
      </c>
      <c r="BV116" s="24">
        <f t="shared" si="23"/>
        <v>1145</v>
      </c>
      <c r="BW116" s="24">
        <f t="shared" si="24"/>
        <v>170.0325</v>
      </c>
      <c r="BX116" s="24">
        <f t="shared" si="25"/>
        <v>170.0325</v>
      </c>
      <c r="BY116" s="29">
        <f t="shared" si="26"/>
        <v>145.53</v>
      </c>
      <c r="BZ116" s="29">
        <f t="shared" si="27"/>
        <v>145.53</v>
      </c>
    </row>
    <row r="117" spans="1:78" s="11" customFormat="1" ht="145.5" customHeight="1" x14ac:dyDescent="0.45">
      <c r="A117" s="22"/>
      <c r="B117" s="19" t="s">
        <v>272</v>
      </c>
      <c r="C117" s="19">
        <v>8072691</v>
      </c>
      <c r="D117" s="19" t="s">
        <v>95</v>
      </c>
      <c r="E117" s="19" t="s">
        <v>243</v>
      </c>
      <c r="F117" s="19" t="s">
        <v>273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8"/>
      <c r="V117" s="18"/>
      <c r="W117" s="18"/>
      <c r="X117" s="18"/>
      <c r="Y117" s="19"/>
      <c r="Z117" s="18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>
        <v>1</v>
      </c>
      <c r="BK117" s="19"/>
      <c r="BL117" s="19"/>
      <c r="BM117" s="19"/>
      <c r="BN117" s="19"/>
      <c r="BO117" s="19"/>
      <c r="BP117" s="19"/>
      <c r="BQ117" s="21">
        <v>5045702306000</v>
      </c>
      <c r="BR117" s="18">
        <v>1</v>
      </c>
      <c r="BS117" s="29">
        <v>950</v>
      </c>
      <c r="BT117" s="29">
        <f t="shared" si="22"/>
        <v>950</v>
      </c>
      <c r="BU117" s="24">
        <v>1110</v>
      </c>
      <c r="BV117" s="24">
        <f t="shared" si="23"/>
        <v>1110</v>
      </c>
      <c r="BW117" s="24">
        <f t="shared" si="24"/>
        <v>164.83499999999998</v>
      </c>
      <c r="BX117" s="24">
        <f t="shared" si="25"/>
        <v>164.83499999999998</v>
      </c>
      <c r="BY117" s="29">
        <f t="shared" si="26"/>
        <v>141.07499999999999</v>
      </c>
      <c r="BZ117" s="29">
        <f t="shared" si="27"/>
        <v>141.07499999999999</v>
      </c>
    </row>
    <row r="118" spans="1:78" s="11" customFormat="1" ht="145.5" customHeight="1" x14ac:dyDescent="0.45">
      <c r="A118" s="22"/>
      <c r="B118" s="19" t="s">
        <v>274</v>
      </c>
      <c r="C118" s="19">
        <v>8042771</v>
      </c>
      <c r="D118" s="19" t="s">
        <v>5</v>
      </c>
      <c r="E118" s="19" t="s">
        <v>15</v>
      </c>
      <c r="F118" s="19" t="s">
        <v>214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8"/>
      <c r="BK118" s="18"/>
      <c r="BL118" s="18"/>
      <c r="BM118" s="18"/>
      <c r="BN118" s="19"/>
      <c r="BO118" s="18"/>
      <c r="BP118" s="19">
        <v>1</v>
      </c>
      <c r="BQ118" s="21">
        <v>5045625920659</v>
      </c>
      <c r="BR118" s="18">
        <v>1</v>
      </c>
      <c r="BS118" s="29">
        <v>580</v>
      </c>
      <c r="BT118" s="29">
        <f t="shared" si="22"/>
        <v>580</v>
      </c>
      <c r="BU118" s="24">
        <v>680</v>
      </c>
      <c r="BV118" s="24">
        <f t="shared" si="23"/>
        <v>680</v>
      </c>
      <c r="BW118" s="24">
        <f t="shared" si="24"/>
        <v>100.97999999999999</v>
      </c>
      <c r="BX118" s="24">
        <f t="shared" si="25"/>
        <v>100.97999999999999</v>
      </c>
      <c r="BY118" s="29">
        <f t="shared" si="26"/>
        <v>86.13</v>
      </c>
      <c r="BZ118" s="29">
        <f t="shared" si="27"/>
        <v>86.13</v>
      </c>
    </row>
    <row r="119" spans="1:78" s="11" customFormat="1" ht="162" customHeight="1" x14ac:dyDescent="0.45">
      <c r="A119" s="22"/>
      <c r="B119" s="19" t="s">
        <v>275</v>
      </c>
      <c r="C119" s="19">
        <v>8050951</v>
      </c>
      <c r="D119" s="19" t="s">
        <v>5</v>
      </c>
      <c r="E119" s="19" t="s">
        <v>17</v>
      </c>
      <c r="F119" s="19" t="s">
        <v>97</v>
      </c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>
        <v>1</v>
      </c>
      <c r="BJ119" s="18">
        <v>6</v>
      </c>
      <c r="BK119" s="18">
        <v>3</v>
      </c>
      <c r="BL119" s="18">
        <v>4</v>
      </c>
      <c r="BM119" s="18">
        <v>1</v>
      </c>
      <c r="BN119" s="19">
        <v>3</v>
      </c>
      <c r="BO119" s="18"/>
      <c r="BP119" s="19"/>
      <c r="BQ119" s="21">
        <v>5045627626399</v>
      </c>
      <c r="BR119" s="18">
        <v>18</v>
      </c>
      <c r="BS119" s="29">
        <v>820</v>
      </c>
      <c r="BT119" s="29">
        <f t="shared" si="22"/>
        <v>14760</v>
      </c>
      <c r="BU119" s="24">
        <v>960</v>
      </c>
      <c r="BV119" s="24">
        <f t="shared" si="23"/>
        <v>17280</v>
      </c>
      <c r="BW119" s="24">
        <f t="shared" si="24"/>
        <v>142.56</v>
      </c>
      <c r="BX119" s="24">
        <f t="shared" si="25"/>
        <v>2566.08</v>
      </c>
      <c r="BY119" s="29">
        <f t="shared" si="26"/>
        <v>121.77</v>
      </c>
      <c r="BZ119" s="29">
        <f t="shared" si="27"/>
        <v>2191.86</v>
      </c>
    </row>
    <row r="120" spans="1:78" s="11" customFormat="1" ht="145.5" customHeight="1" x14ac:dyDescent="0.45">
      <c r="A120" s="22"/>
      <c r="B120" s="19" t="s">
        <v>276</v>
      </c>
      <c r="C120" s="19">
        <v>8072750</v>
      </c>
      <c r="D120" s="19" t="s">
        <v>5</v>
      </c>
      <c r="E120" s="19" t="s">
        <v>212</v>
      </c>
      <c r="F120" s="19" t="s">
        <v>97</v>
      </c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8"/>
      <c r="BK120" s="18">
        <v>1</v>
      </c>
      <c r="BL120" s="18">
        <v>3</v>
      </c>
      <c r="BM120" s="18">
        <v>1</v>
      </c>
      <c r="BN120" s="19"/>
      <c r="BO120" s="18"/>
      <c r="BP120" s="19"/>
      <c r="BQ120" s="21">
        <v>5045702323175</v>
      </c>
      <c r="BR120" s="18">
        <v>5</v>
      </c>
      <c r="BS120" s="29">
        <v>590</v>
      </c>
      <c r="BT120" s="29">
        <f t="shared" si="22"/>
        <v>2950</v>
      </c>
      <c r="BU120" s="24">
        <v>690</v>
      </c>
      <c r="BV120" s="24">
        <f t="shared" si="23"/>
        <v>3450</v>
      </c>
      <c r="BW120" s="24">
        <f t="shared" si="24"/>
        <v>102.46499999999999</v>
      </c>
      <c r="BX120" s="24">
        <f t="shared" si="25"/>
        <v>512.32499999999993</v>
      </c>
      <c r="BY120" s="29">
        <f t="shared" si="26"/>
        <v>87.614999999999995</v>
      </c>
      <c r="BZ120" s="29">
        <f t="shared" si="27"/>
        <v>438.07499999999999</v>
      </c>
    </row>
    <row r="121" spans="1:78" s="11" customFormat="1" ht="145.5" customHeight="1" x14ac:dyDescent="0.45">
      <c r="A121" s="22"/>
      <c r="B121" s="19" t="s">
        <v>257</v>
      </c>
      <c r="C121" s="19">
        <v>8072707</v>
      </c>
      <c r="D121" s="19" t="s">
        <v>95</v>
      </c>
      <c r="E121" s="19" t="s">
        <v>258</v>
      </c>
      <c r="F121" s="19" t="s">
        <v>97</v>
      </c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8">
        <v>1</v>
      </c>
      <c r="BK121" s="18"/>
      <c r="BL121" s="18"/>
      <c r="BM121" s="18"/>
      <c r="BN121" s="19"/>
      <c r="BO121" s="18"/>
      <c r="BP121" s="19"/>
      <c r="BQ121" s="21">
        <v>5045702305409</v>
      </c>
      <c r="BR121" s="18">
        <v>1</v>
      </c>
      <c r="BS121" s="29">
        <v>390</v>
      </c>
      <c r="BT121" s="29">
        <f t="shared" si="22"/>
        <v>390</v>
      </c>
      <c r="BU121" s="24">
        <v>455</v>
      </c>
      <c r="BV121" s="24">
        <f t="shared" si="23"/>
        <v>455</v>
      </c>
      <c r="BW121" s="24">
        <f t="shared" si="24"/>
        <v>67.567499999999995</v>
      </c>
      <c r="BX121" s="24">
        <f t="shared" si="25"/>
        <v>67.567499999999995</v>
      </c>
      <c r="BY121" s="29">
        <f t="shared" si="26"/>
        <v>57.914999999999999</v>
      </c>
      <c r="BZ121" s="29">
        <f t="shared" si="27"/>
        <v>57.914999999999999</v>
      </c>
    </row>
    <row r="122" spans="1:78" s="11" customFormat="1" ht="145.5" customHeight="1" x14ac:dyDescent="0.45">
      <c r="A122" s="22"/>
      <c r="B122" s="19" t="s">
        <v>277</v>
      </c>
      <c r="C122" s="19">
        <v>8072075</v>
      </c>
      <c r="D122" s="19" t="s">
        <v>95</v>
      </c>
      <c r="E122" s="19" t="s">
        <v>278</v>
      </c>
      <c r="F122" s="19" t="s">
        <v>279</v>
      </c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8"/>
      <c r="BK122" s="18">
        <v>1</v>
      </c>
      <c r="BL122" s="18"/>
      <c r="BM122" s="18"/>
      <c r="BN122" s="19"/>
      <c r="BO122" s="18"/>
      <c r="BP122" s="19"/>
      <c r="BQ122" s="21">
        <v>5045702216682</v>
      </c>
      <c r="BR122" s="18">
        <v>1</v>
      </c>
      <c r="BS122" s="29">
        <v>998</v>
      </c>
      <c r="BT122" s="29">
        <f t="shared" si="22"/>
        <v>998</v>
      </c>
      <c r="BU122" s="24">
        <v>1170</v>
      </c>
      <c r="BV122" s="24">
        <f t="shared" si="23"/>
        <v>1170</v>
      </c>
      <c r="BW122" s="24">
        <f t="shared" si="24"/>
        <v>173.745</v>
      </c>
      <c r="BX122" s="24">
        <f t="shared" si="25"/>
        <v>173.745</v>
      </c>
      <c r="BY122" s="29">
        <f t="shared" si="26"/>
        <v>148.203</v>
      </c>
      <c r="BZ122" s="29">
        <f t="shared" si="27"/>
        <v>148.203</v>
      </c>
    </row>
    <row r="123" spans="1:78" s="11" customFormat="1" ht="145.5" customHeight="1" x14ac:dyDescent="0.45">
      <c r="A123" s="22"/>
      <c r="B123" s="19" t="s">
        <v>280</v>
      </c>
      <c r="C123" s="19">
        <v>8044681</v>
      </c>
      <c r="D123" s="19" t="s">
        <v>95</v>
      </c>
      <c r="E123" s="19" t="s">
        <v>205</v>
      </c>
      <c r="F123" s="19" t="s">
        <v>281</v>
      </c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>
        <v>2</v>
      </c>
      <c r="BJ123" s="18"/>
      <c r="BK123" s="18"/>
      <c r="BL123" s="18"/>
      <c r="BM123" s="18"/>
      <c r="BN123" s="19"/>
      <c r="BO123" s="18"/>
      <c r="BP123" s="19"/>
      <c r="BQ123" s="21">
        <v>5045626084244</v>
      </c>
      <c r="BR123" s="18">
        <v>2</v>
      </c>
      <c r="BS123" s="29">
        <v>1990</v>
      </c>
      <c r="BT123" s="29">
        <f t="shared" si="22"/>
        <v>3980</v>
      </c>
      <c r="BU123" s="24">
        <v>2330</v>
      </c>
      <c r="BV123" s="24">
        <f t="shared" si="23"/>
        <v>4660</v>
      </c>
      <c r="BW123" s="24">
        <f t="shared" si="24"/>
        <v>346.005</v>
      </c>
      <c r="BX123" s="24">
        <f t="shared" si="25"/>
        <v>692.01</v>
      </c>
      <c r="BY123" s="29">
        <f t="shared" si="26"/>
        <v>295.51499999999999</v>
      </c>
      <c r="BZ123" s="29">
        <f t="shared" si="27"/>
        <v>591.03</v>
      </c>
    </row>
    <row r="124" spans="1:78" s="11" customFormat="1" ht="145.5" customHeight="1" x14ac:dyDescent="0.45">
      <c r="A124" s="22"/>
      <c r="B124" s="19" t="s">
        <v>282</v>
      </c>
      <c r="C124" s="19">
        <v>8077178</v>
      </c>
      <c r="D124" s="19" t="s">
        <v>5</v>
      </c>
      <c r="E124" s="19" t="s">
        <v>12</v>
      </c>
      <c r="F124" s="19" t="s">
        <v>283</v>
      </c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8"/>
      <c r="BK124" s="18">
        <v>2</v>
      </c>
      <c r="BL124" s="18">
        <v>7</v>
      </c>
      <c r="BM124" s="18">
        <v>7</v>
      </c>
      <c r="BN124" s="19">
        <v>5</v>
      </c>
      <c r="BO124" s="18">
        <v>1</v>
      </c>
      <c r="BP124" s="19"/>
      <c r="BQ124" s="21">
        <v>5045704533671</v>
      </c>
      <c r="BR124" s="18">
        <v>22</v>
      </c>
      <c r="BS124" s="29">
        <v>1890</v>
      </c>
      <c r="BT124" s="29">
        <f t="shared" si="22"/>
        <v>41580</v>
      </c>
      <c r="BU124" s="24">
        <v>2210</v>
      </c>
      <c r="BV124" s="24">
        <f t="shared" si="23"/>
        <v>48620</v>
      </c>
      <c r="BW124" s="24">
        <f t="shared" si="24"/>
        <v>328.185</v>
      </c>
      <c r="BX124" s="24">
        <f t="shared" si="25"/>
        <v>7220.07</v>
      </c>
      <c r="BY124" s="29">
        <f t="shared" si="26"/>
        <v>280.66499999999996</v>
      </c>
      <c r="BZ124" s="29">
        <f t="shared" si="27"/>
        <v>6174.6299999999992</v>
      </c>
    </row>
    <row r="125" spans="1:78" s="11" customFormat="1" ht="153" customHeight="1" x14ac:dyDescent="0.45">
      <c r="A125" s="22"/>
      <c r="B125" s="19" t="s">
        <v>284</v>
      </c>
      <c r="C125" s="19">
        <v>8065675</v>
      </c>
      <c r="D125" s="19" t="s">
        <v>5</v>
      </c>
      <c r="E125" s="19" t="s">
        <v>13</v>
      </c>
      <c r="F125" s="19" t="s">
        <v>285</v>
      </c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8"/>
      <c r="BK125" s="18"/>
      <c r="BL125" s="18"/>
      <c r="BM125" s="18"/>
      <c r="BN125" s="19">
        <v>1</v>
      </c>
      <c r="BO125" s="18"/>
      <c r="BP125" s="19"/>
      <c r="BQ125" s="21">
        <v>5045701159430</v>
      </c>
      <c r="BR125" s="18">
        <v>1</v>
      </c>
      <c r="BS125" s="29">
        <v>477</v>
      </c>
      <c r="BT125" s="29">
        <f t="shared" si="22"/>
        <v>477</v>
      </c>
      <c r="BU125" s="24">
        <v>560</v>
      </c>
      <c r="BV125" s="24">
        <f t="shared" si="23"/>
        <v>560</v>
      </c>
      <c r="BW125" s="24">
        <f t="shared" si="24"/>
        <v>83.16</v>
      </c>
      <c r="BX125" s="24">
        <f t="shared" si="25"/>
        <v>83.16</v>
      </c>
      <c r="BY125" s="29">
        <f t="shared" si="26"/>
        <v>70.834499999999991</v>
      </c>
      <c r="BZ125" s="29">
        <f t="shared" si="27"/>
        <v>70.834499999999991</v>
      </c>
    </row>
    <row r="126" spans="1:78" s="11" customFormat="1" ht="145.5" customHeight="1" x14ac:dyDescent="0.45">
      <c r="A126" s="22"/>
      <c r="B126" s="19" t="s">
        <v>286</v>
      </c>
      <c r="C126" s="19">
        <v>8072087</v>
      </c>
      <c r="D126" s="19" t="s">
        <v>5</v>
      </c>
      <c r="E126" s="19" t="s">
        <v>212</v>
      </c>
      <c r="F126" s="19" t="s">
        <v>97</v>
      </c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>
        <v>2</v>
      </c>
      <c r="BJ126" s="18"/>
      <c r="BK126" s="18"/>
      <c r="BL126" s="18"/>
      <c r="BM126" s="18"/>
      <c r="BN126" s="19"/>
      <c r="BO126" s="18"/>
      <c r="BP126" s="19"/>
      <c r="BQ126" s="21">
        <v>5045702225417</v>
      </c>
      <c r="BR126" s="18">
        <v>2</v>
      </c>
      <c r="BS126" s="29">
        <v>499</v>
      </c>
      <c r="BT126" s="29">
        <f t="shared" si="22"/>
        <v>998</v>
      </c>
      <c r="BU126" s="24">
        <v>585</v>
      </c>
      <c r="BV126" s="24">
        <f t="shared" si="23"/>
        <v>1170</v>
      </c>
      <c r="BW126" s="24">
        <f t="shared" si="24"/>
        <v>86.872500000000002</v>
      </c>
      <c r="BX126" s="24">
        <f t="shared" si="25"/>
        <v>173.745</v>
      </c>
      <c r="BY126" s="29">
        <f t="shared" si="26"/>
        <v>74.101500000000001</v>
      </c>
      <c r="BZ126" s="29">
        <f t="shared" si="27"/>
        <v>148.203</v>
      </c>
    </row>
    <row r="127" spans="1:78" s="11" customFormat="1" ht="154.5" customHeight="1" x14ac:dyDescent="0.45">
      <c r="A127" s="22"/>
      <c r="B127" s="19" t="s">
        <v>225</v>
      </c>
      <c r="C127" s="19">
        <v>8063343</v>
      </c>
      <c r="D127" s="19" t="s">
        <v>95</v>
      </c>
      <c r="E127" s="19" t="s">
        <v>13</v>
      </c>
      <c r="F127" s="19" t="s">
        <v>112</v>
      </c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8"/>
      <c r="BK127" s="18"/>
      <c r="BL127" s="18"/>
      <c r="BM127" s="18"/>
      <c r="BN127" s="19">
        <v>1</v>
      </c>
      <c r="BO127" s="18"/>
      <c r="BP127" s="19"/>
      <c r="BQ127" s="21">
        <v>5045700350227</v>
      </c>
      <c r="BR127" s="18">
        <v>1</v>
      </c>
      <c r="BS127" s="29">
        <v>950</v>
      </c>
      <c r="BT127" s="29">
        <f t="shared" si="22"/>
        <v>950</v>
      </c>
      <c r="BU127" s="24">
        <v>1110</v>
      </c>
      <c r="BV127" s="24">
        <f t="shared" si="23"/>
        <v>1110</v>
      </c>
      <c r="BW127" s="24">
        <f t="shared" si="24"/>
        <v>164.83499999999998</v>
      </c>
      <c r="BX127" s="24">
        <f t="shared" si="25"/>
        <v>164.83499999999998</v>
      </c>
      <c r="BY127" s="29">
        <f t="shared" si="26"/>
        <v>141.07499999999999</v>
      </c>
      <c r="BZ127" s="29">
        <f t="shared" si="27"/>
        <v>141.07499999999999</v>
      </c>
    </row>
    <row r="128" spans="1:78" s="11" customFormat="1" ht="145.5" customHeight="1" x14ac:dyDescent="0.45">
      <c r="A128" s="22"/>
      <c r="B128" s="19" t="s">
        <v>287</v>
      </c>
      <c r="C128" s="19">
        <v>8076508</v>
      </c>
      <c r="D128" s="19" t="s">
        <v>95</v>
      </c>
      <c r="E128" s="19" t="s">
        <v>216</v>
      </c>
      <c r="F128" s="19" t="s">
        <v>153</v>
      </c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8"/>
      <c r="BK128" s="18"/>
      <c r="BL128" s="18"/>
      <c r="BM128" s="18">
        <v>1</v>
      </c>
      <c r="BN128" s="19"/>
      <c r="BO128" s="18"/>
      <c r="BP128" s="19"/>
      <c r="BQ128" s="21">
        <v>5045704354214</v>
      </c>
      <c r="BR128" s="18">
        <v>1</v>
      </c>
      <c r="BS128" s="29">
        <v>2090</v>
      </c>
      <c r="BT128" s="29">
        <f t="shared" si="22"/>
        <v>2090</v>
      </c>
      <c r="BU128" s="24">
        <v>2445</v>
      </c>
      <c r="BV128" s="24">
        <f t="shared" si="23"/>
        <v>2445</v>
      </c>
      <c r="BW128" s="24">
        <f t="shared" si="24"/>
        <v>363.08249999999998</v>
      </c>
      <c r="BX128" s="24">
        <f t="shared" si="25"/>
        <v>363.08249999999998</v>
      </c>
      <c r="BY128" s="29">
        <f t="shared" si="26"/>
        <v>310.36500000000001</v>
      </c>
      <c r="BZ128" s="29">
        <f t="shared" si="27"/>
        <v>310.36500000000001</v>
      </c>
    </row>
    <row r="129" spans="1:78" s="11" customFormat="1" ht="145.5" customHeight="1" x14ac:dyDescent="0.45">
      <c r="A129" s="22"/>
      <c r="B129" s="19" t="s">
        <v>288</v>
      </c>
      <c r="C129" s="19">
        <v>8068852</v>
      </c>
      <c r="D129" s="19" t="s">
        <v>5</v>
      </c>
      <c r="E129" s="19" t="s">
        <v>18</v>
      </c>
      <c r="F129" s="19" t="s">
        <v>289</v>
      </c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8"/>
      <c r="BK129" s="18"/>
      <c r="BL129" s="18"/>
      <c r="BM129" s="18">
        <v>1</v>
      </c>
      <c r="BN129" s="19"/>
      <c r="BO129" s="18">
        <v>1</v>
      </c>
      <c r="BP129" s="19"/>
      <c r="BQ129" s="21">
        <v>5045701279855</v>
      </c>
      <c r="BR129" s="18">
        <v>2</v>
      </c>
      <c r="BS129" s="29">
        <v>890</v>
      </c>
      <c r="BT129" s="29">
        <f t="shared" si="22"/>
        <v>1780</v>
      </c>
      <c r="BU129" s="24">
        <v>1040</v>
      </c>
      <c r="BV129" s="24">
        <f t="shared" si="23"/>
        <v>2080</v>
      </c>
      <c r="BW129" s="24">
        <f t="shared" si="24"/>
        <v>154.44</v>
      </c>
      <c r="BX129" s="24">
        <f t="shared" si="25"/>
        <v>308.88</v>
      </c>
      <c r="BY129" s="29">
        <f t="shared" si="26"/>
        <v>132.16499999999999</v>
      </c>
      <c r="BZ129" s="29">
        <f t="shared" si="27"/>
        <v>264.33</v>
      </c>
    </row>
    <row r="130" spans="1:78" s="11" customFormat="1" ht="145.5" customHeight="1" x14ac:dyDescent="0.45">
      <c r="A130" s="22"/>
      <c r="B130" s="19" t="s">
        <v>290</v>
      </c>
      <c r="C130" s="19">
        <v>8088891</v>
      </c>
      <c r="D130" s="19" t="s">
        <v>95</v>
      </c>
      <c r="E130" s="19" t="s">
        <v>258</v>
      </c>
      <c r="F130" s="19" t="s">
        <v>291</v>
      </c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>
        <v>1</v>
      </c>
      <c r="BJ130" s="18">
        <v>4</v>
      </c>
      <c r="BK130" s="18">
        <v>1</v>
      </c>
      <c r="BL130" s="18">
        <v>2</v>
      </c>
      <c r="BM130" s="18"/>
      <c r="BN130" s="19">
        <v>1</v>
      </c>
      <c r="BO130" s="18"/>
      <c r="BP130" s="19"/>
      <c r="BQ130" s="21">
        <v>5045706145957</v>
      </c>
      <c r="BR130" s="18">
        <v>9</v>
      </c>
      <c r="BS130" s="29">
        <v>1800</v>
      </c>
      <c r="BT130" s="29">
        <f t="shared" ref="BT130:BT191" si="28">BR130*BS130</f>
        <v>16200</v>
      </c>
      <c r="BU130" s="24">
        <v>2105</v>
      </c>
      <c r="BV130" s="24">
        <f t="shared" si="23"/>
        <v>18945</v>
      </c>
      <c r="BW130" s="24">
        <f t="shared" si="24"/>
        <v>312.59249999999997</v>
      </c>
      <c r="BX130" s="24">
        <f t="shared" si="25"/>
        <v>2813.3324999999995</v>
      </c>
      <c r="BY130" s="29">
        <f t="shared" si="26"/>
        <v>267.3</v>
      </c>
      <c r="BZ130" s="29">
        <f t="shared" si="27"/>
        <v>2405.7000000000003</v>
      </c>
    </row>
    <row r="131" spans="1:78" s="11" customFormat="1" ht="153" customHeight="1" x14ac:dyDescent="0.45">
      <c r="A131" s="22"/>
      <c r="B131" s="19" t="s">
        <v>292</v>
      </c>
      <c r="C131" s="19">
        <v>8046509</v>
      </c>
      <c r="D131" s="19" t="s">
        <v>5</v>
      </c>
      <c r="E131" s="19" t="s">
        <v>13</v>
      </c>
      <c r="F131" s="19" t="s">
        <v>293</v>
      </c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8"/>
      <c r="BK131" s="18">
        <v>1</v>
      </c>
      <c r="BL131" s="18">
        <v>1</v>
      </c>
      <c r="BM131" s="18"/>
      <c r="BN131" s="19"/>
      <c r="BO131" s="18"/>
      <c r="BP131" s="19"/>
      <c r="BQ131" s="21">
        <v>5045626773001</v>
      </c>
      <c r="BR131" s="18">
        <v>2</v>
      </c>
      <c r="BS131" s="29">
        <v>945</v>
      </c>
      <c r="BT131" s="29">
        <f t="shared" si="28"/>
        <v>1890</v>
      </c>
      <c r="BU131" s="24">
        <v>1105</v>
      </c>
      <c r="BV131" s="24">
        <f t="shared" si="23"/>
        <v>2210</v>
      </c>
      <c r="BW131" s="24">
        <f t="shared" si="24"/>
        <v>164.0925</v>
      </c>
      <c r="BX131" s="24">
        <f t="shared" si="25"/>
        <v>328.185</v>
      </c>
      <c r="BY131" s="29">
        <f t="shared" si="26"/>
        <v>140.33249999999998</v>
      </c>
      <c r="BZ131" s="29">
        <f t="shared" si="27"/>
        <v>280.66499999999996</v>
      </c>
    </row>
    <row r="132" spans="1:78" s="11" customFormat="1" ht="145.5" customHeight="1" x14ac:dyDescent="0.45">
      <c r="A132" s="22"/>
      <c r="B132" s="19" t="s">
        <v>294</v>
      </c>
      <c r="C132" s="19">
        <v>8083767</v>
      </c>
      <c r="D132" s="19" t="s">
        <v>95</v>
      </c>
      <c r="E132" s="19" t="s">
        <v>205</v>
      </c>
      <c r="F132" s="19" t="s">
        <v>97</v>
      </c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8"/>
      <c r="V132" s="18"/>
      <c r="W132" s="18"/>
      <c r="X132" s="18"/>
      <c r="Y132" s="19"/>
      <c r="Z132" s="18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>
        <v>1</v>
      </c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21">
        <v>5045627483701</v>
      </c>
      <c r="BR132" s="18">
        <v>1</v>
      </c>
      <c r="BS132" s="29">
        <v>2090</v>
      </c>
      <c r="BT132" s="29">
        <f t="shared" si="28"/>
        <v>2090</v>
      </c>
      <c r="BU132" s="24">
        <v>2445</v>
      </c>
      <c r="BV132" s="24">
        <f t="shared" si="23"/>
        <v>2445</v>
      </c>
      <c r="BW132" s="24">
        <f t="shared" si="24"/>
        <v>363.08249999999998</v>
      </c>
      <c r="BX132" s="24">
        <f t="shared" si="25"/>
        <v>363.08249999999998</v>
      </c>
      <c r="BY132" s="29">
        <f t="shared" si="26"/>
        <v>310.36500000000001</v>
      </c>
      <c r="BZ132" s="29">
        <f t="shared" si="27"/>
        <v>310.36500000000001</v>
      </c>
    </row>
    <row r="133" spans="1:78" s="11" customFormat="1" ht="165" customHeight="1" x14ac:dyDescent="0.45">
      <c r="A133" s="22"/>
      <c r="B133" s="19" t="s">
        <v>295</v>
      </c>
      <c r="C133" s="19">
        <v>8083767</v>
      </c>
      <c r="D133" s="19" t="s">
        <v>95</v>
      </c>
      <c r="E133" s="19" t="s">
        <v>216</v>
      </c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8"/>
      <c r="V133" s="18"/>
      <c r="W133" s="18"/>
      <c r="X133" s="18"/>
      <c r="Y133" s="19"/>
      <c r="Z133" s="18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>
        <v>5</v>
      </c>
      <c r="BG133" s="19">
        <v>1</v>
      </c>
      <c r="BH133" s="19"/>
      <c r="BI133" s="19"/>
      <c r="BJ133" s="19"/>
      <c r="BK133" s="19"/>
      <c r="BL133" s="19"/>
      <c r="BM133" s="19"/>
      <c r="BN133" s="19"/>
      <c r="BO133" s="19"/>
      <c r="BP133" s="19"/>
      <c r="BQ133" s="21">
        <v>5045705350543</v>
      </c>
      <c r="BR133" s="18">
        <v>6</v>
      </c>
      <c r="BS133" s="29">
        <v>1890</v>
      </c>
      <c r="BT133" s="29">
        <f t="shared" si="28"/>
        <v>11340</v>
      </c>
      <c r="BU133" s="24">
        <v>2210</v>
      </c>
      <c r="BV133" s="24">
        <f t="shared" si="23"/>
        <v>13260</v>
      </c>
      <c r="BW133" s="24">
        <f t="shared" si="24"/>
        <v>328.185</v>
      </c>
      <c r="BX133" s="24">
        <f t="shared" si="25"/>
        <v>1969.1100000000001</v>
      </c>
      <c r="BY133" s="29">
        <f t="shared" si="26"/>
        <v>280.66499999999996</v>
      </c>
      <c r="BZ133" s="29">
        <f t="shared" si="27"/>
        <v>1683.9899999999998</v>
      </c>
    </row>
    <row r="134" spans="1:78" s="11" customFormat="1" ht="156" customHeight="1" x14ac:dyDescent="0.45">
      <c r="A134" s="22"/>
      <c r="B134" s="19" t="s">
        <v>296</v>
      </c>
      <c r="C134" s="19">
        <v>8070329</v>
      </c>
      <c r="D134" s="19" t="s">
        <v>95</v>
      </c>
      <c r="E134" s="19" t="s">
        <v>297</v>
      </c>
      <c r="F134" s="19" t="s">
        <v>298</v>
      </c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8"/>
      <c r="V134" s="18"/>
      <c r="W134" s="19"/>
      <c r="X134" s="18"/>
      <c r="Y134" s="19"/>
      <c r="Z134" s="18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8">
        <v>1</v>
      </c>
      <c r="BM134" s="19"/>
      <c r="BN134" s="19"/>
      <c r="BO134" s="19"/>
      <c r="BP134" s="19"/>
      <c r="BQ134" s="21">
        <v>5045701833811</v>
      </c>
      <c r="BR134" s="18">
        <v>1</v>
      </c>
      <c r="BS134" s="29">
        <v>990</v>
      </c>
      <c r="BT134" s="29">
        <f t="shared" si="28"/>
        <v>990</v>
      </c>
      <c r="BU134" s="24">
        <v>1160</v>
      </c>
      <c r="BV134" s="24">
        <f t="shared" si="23"/>
        <v>1160</v>
      </c>
      <c r="BW134" s="24">
        <f t="shared" si="24"/>
        <v>172.26</v>
      </c>
      <c r="BX134" s="24">
        <f t="shared" si="25"/>
        <v>172.26</v>
      </c>
      <c r="BY134" s="29">
        <f t="shared" si="26"/>
        <v>147.01499999999999</v>
      </c>
      <c r="BZ134" s="29">
        <f t="shared" si="27"/>
        <v>147.01499999999999</v>
      </c>
    </row>
    <row r="135" spans="1:78" s="11" customFormat="1" ht="145.5" customHeight="1" x14ac:dyDescent="0.45">
      <c r="A135" s="22"/>
      <c r="B135" s="19" t="s">
        <v>299</v>
      </c>
      <c r="C135" s="19">
        <v>8070352</v>
      </c>
      <c r="D135" s="19" t="s">
        <v>95</v>
      </c>
      <c r="E135" s="19" t="s">
        <v>300</v>
      </c>
      <c r="F135" s="19" t="s">
        <v>119</v>
      </c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>
        <v>1</v>
      </c>
      <c r="BJ135" s="18"/>
      <c r="BK135" s="18">
        <v>1</v>
      </c>
      <c r="BL135" s="18"/>
      <c r="BM135" s="18"/>
      <c r="BN135" s="19"/>
      <c r="BO135" s="18"/>
      <c r="BP135" s="19"/>
      <c r="BQ135" s="21">
        <v>5045701759517</v>
      </c>
      <c r="BR135" s="18">
        <v>2</v>
      </c>
      <c r="BS135" s="29">
        <v>700</v>
      </c>
      <c r="BT135" s="29">
        <f t="shared" si="28"/>
        <v>1400</v>
      </c>
      <c r="BU135" s="24">
        <v>820</v>
      </c>
      <c r="BV135" s="24">
        <f t="shared" si="23"/>
        <v>1640</v>
      </c>
      <c r="BW135" s="24">
        <f t="shared" si="24"/>
        <v>121.77</v>
      </c>
      <c r="BX135" s="24">
        <f t="shared" si="25"/>
        <v>243.54</v>
      </c>
      <c r="BY135" s="29">
        <f t="shared" si="26"/>
        <v>103.94999999999999</v>
      </c>
      <c r="BZ135" s="29">
        <f t="shared" si="27"/>
        <v>207.89999999999998</v>
      </c>
    </row>
    <row r="136" spans="1:78" s="11" customFormat="1" ht="145.5" customHeight="1" x14ac:dyDescent="0.45">
      <c r="A136" s="22"/>
      <c r="B136" s="19" t="s">
        <v>225</v>
      </c>
      <c r="C136" s="19">
        <v>8057144</v>
      </c>
      <c r="D136" s="19" t="s">
        <v>95</v>
      </c>
      <c r="E136" s="19" t="s">
        <v>13</v>
      </c>
      <c r="F136" s="19" t="s">
        <v>112</v>
      </c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8"/>
      <c r="BK136" s="18"/>
      <c r="BL136" s="18"/>
      <c r="BM136" s="18"/>
      <c r="BN136" s="19">
        <v>2</v>
      </c>
      <c r="BO136" s="18"/>
      <c r="BP136" s="19"/>
      <c r="BQ136" s="21">
        <v>5045629100828</v>
      </c>
      <c r="BR136" s="18">
        <v>2</v>
      </c>
      <c r="BS136" s="29">
        <v>790</v>
      </c>
      <c r="BT136" s="29">
        <f t="shared" si="28"/>
        <v>1580</v>
      </c>
      <c r="BU136" s="24">
        <v>925</v>
      </c>
      <c r="BV136" s="24">
        <f t="shared" si="23"/>
        <v>1850</v>
      </c>
      <c r="BW136" s="24">
        <f t="shared" si="24"/>
        <v>137.36249999999998</v>
      </c>
      <c r="BX136" s="24">
        <f t="shared" si="25"/>
        <v>274.72499999999997</v>
      </c>
      <c r="BY136" s="29">
        <f t="shared" si="26"/>
        <v>117.315</v>
      </c>
      <c r="BZ136" s="29">
        <f t="shared" si="27"/>
        <v>234.63</v>
      </c>
    </row>
    <row r="137" spans="1:78" s="11" customFormat="1" ht="174" customHeight="1" x14ac:dyDescent="0.45">
      <c r="A137" s="22"/>
      <c r="B137" s="19" t="s">
        <v>301</v>
      </c>
      <c r="C137" s="19">
        <v>807527</v>
      </c>
      <c r="D137" s="19" t="s">
        <v>5</v>
      </c>
      <c r="E137" s="19" t="s">
        <v>17</v>
      </c>
      <c r="F137" s="19" t="s">
        <v>233</v>
      </c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8"/>
      <c r="BK137" s="18"/>
      <c r="BL137" s="18"/>
      <c r="BM137" s="18"/>
      <c r="BN137" s="19"/>
      <c r="BO137" s="18">
        <v>1</v>
      </c>
      <c r="BP137" s="19"/>
      <c r="BQ137" s="21">
        <v>5045704364565</v>
      </c>
      <c r="BR137" s="18">
        <v>1</v>
      </c>
      <c r="BS137" s="29">
        <v>1090</v>
      </c>
      <c r="BT137" s="29">
        <f t="shared" si="28"/>
        <v>1090</v>
      </c>
      <c r="BU137" s="24">
        <v>1275</v>
      </c>
      <c r="BV137" s="24">
        <f t="shared" si="23"/>
        <v>1275</v>
      </c>
      <c r="BW137" s="24">
        <f t="shared" si="24"/>
        <v>189.33749999999998</v>
      </c>
      <c r="BX137" s="24">
        <f t="shared" si="25"/>
        <v>189.33749999999998</v>
      </c>
      <c r="BY137" s="29">
        <f t="shared" si="26"/>
        <v>161.86499999999998</v>
      </c>
      <c r="BZ137" s="29">
        <f t="shared" si="27"/>
        <v>161.86499999999998</v>
      </c>
    </row>
    <row r="138" spans="1:78" s="11" customFormat="1" ht="145.5" customHeight="1" x14ac:dyDescent="0.45">
      <c r="A138" s="22"/>
      <c r="B138" s="19" t="s">
        <v>302</v>
      </c>
      <c r="C138" s="19">
        <v>8072708</v>
      </c>
      <c r="D138" s="19" t="s">
        <v>5</v>
      </c>
      <c r="E138" s="19" t="s">
        <v>212</v>
      </c>
      <c r="F138" s="19" t="s">
        <v>303</v>
      </c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8">
        <v>1</v>
      </c>
      <c r="BK138" s="18"/>
      <c r="BL138" s="18"/>
      <c r="BM138" s="18"/>
      <c r="BN138" s="19"/>
      <c r="BO138" s="18"/>
      <c r="BP138" s="19"/>
      <c r="BQ138" s="21">
        <v>5045702305645</v>
      </c>
      <c r="BR138" s="18">
        <v>1</v>
      </c>
      <c r="BS138" s="29">
        <v>490</v>
      </c>
      <c r="BT138" s="29">
        <f t="shared" si="28"/>
        <v>490</v>
      </c>
      <c r="BU138" s="24">
        <v>575</v>
      </c>
      <c r="BV138" s="24">
        <f t="shared" si="23"/>
        <v>575</v>
      </c>
      <c r="BW138" s="24">
        <f t="shared" si="24"/>
        <v>85.387500000000003</v>
      </c>
      <c r="BX138" s="24">
        <f t="shared" si="25"/>
        <v>85.387500000000003</v>
      </c>
      <c r="BY138" s="29">
        <f t="shared" si="26"/>
        <v>72.765000000000001</v>
      </c>
      <c r="BZ138" s="29">
        <f t="shared" si="27"/>
        <v>72.765000000000001</v>
      </c>
    </row>
    <row r="139" spans="1:78" s="11" customFormat="1" ht="145.5" customHeight="1" x14ac:dyDescent="0.45">
      <c r="A139" s="22"/>
      <c r="B139" s="19" t="s">
        <v>304</v>
      </c>
      <c r="C139" s="19">
        <v>8079012</v>
      </c>
      <c r="D139" s="19" t="s">
        <v>95</v>
      </c>
      <c r="E139" s="19" t="s">
        <v>12</v>
      </c>
      <c r="F139" s="19" t="s">
        <v>305</v>
      </c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8">
        <v>1</v>
      </c>
      <c r="BK139" s="18"/>
      <c r="BL139" s="18"/>
      <c r="BM139" s="18"/>
      <c r="BN139" s="19"/>
      <c r="BO139" s="18"/>
      <c r="BP139" s="19"/>
      <c r="BQ139" s="21">
        <v>5045704674886</v>
      </c>
      <c r="BR139" s="18">
        <v>1</v>
      </c>
      <c r="BS139" s="29">
        <v>1890</v>
      </c>
      <c r="BT139" s="29">
        <f t="shared" si="28"/>
        <v>1890</v>
      </c>
      <c r="BU139" s="24">
        <v>2210</v>
      </c>
      <c r="BV139" s="24">
        <f t="shared" si="23"/>
        <v>2210</v>
      </c>
      <c r="BW139" s="24">
        <f t="shared" si="24"/>
        <v>328.185</v>
      </c>
      <c r="BX139" s="24">
        <f t="shared" si="25"/>
        <v>328.185</v>
      </c>
      <c r="BY139" s="29">
        <f t="shared" si="26"/>
        <v>280.66499999999996</v>
      </c>
      <c r="BZ139" s="29">
        <f t="shared" si="27"/>
        <v>280.66499999999996</v>
      </c>
    </row>
    <row r="140" spans="1:78" s="11" customFormat="1" ht="178.5" customHeight="1" x14ac:dyDescent="0.45">
      <c r="A140" s="22"/>
      <c r="B140" s="19" t="s">
        <v>306</v>
      </c>
      <c r="C140" s="19">
        <v>8070316</v>
      </c>
      <c r="D140" s="19" t="s">
        <v>95</v>
      </c>
      <c r="E140" s="19" t="s">
        <v>216</v>
      </c>
      <c r="F140" s="19" t="s">
        <v>97</v>
      </c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8">
        <v>1</v>
      </c>
      <c r="BK140" s="18"/>
      <c r="BL140" s="18"/>
      <c r="BM140" s="18"/>
      <c r="BN140" s="19"/>
      <c r="BO140" s="18"/>
      <c r="BP140" s="19"/>
      <c r="BQ140" s="21">
        <v>5045701754987</v>
      </c>
      <c r="BR140" s="18">
        <v>1</v>
      </c>
      <c r="BS140" s="29">
        <v>2600</v>
      </c>
      <c r="BT140" s="29">
        <f t="shared" si="28"/>
        <v>2600</v>
      </c>
      <c r="BU140" s="24">
        <v>3040</v>
      </c>
      <c r="BV140" s="24">
        <f t="shared" si="23"/>
        <v>3040</v>
      </c>
      <c r="BW140" s="24">
        <f t="shared" si="24"/>
        <v>451.44</v>
      </c>
      <c r="BX140" s="24">
        <f t="shared" si="25"/>
        <v>451.44</v>
      </c>
      <c r="BY140" s="29">
        <f t="shared" si="26"/>
        <v>386.09999999999997</v>
      </c>
      <c r="BZ140" s="29">
        <f t="shared" si="27"/>
        <v>386.09999999999997</v>
      </c>
    </row>
    <row r="141" spans="1:78" s="11" customFormat="1" ht="156" customHeight="1" x14ac:dyDescent="0.45">
      <c r="A141" s="22"/>
      <c r="B141" s="19" t="s">
        <v>307</v>
      </c>
      <c r="C141" s="19">
        <v>8062516</v>
      </c>
      <c r="D141" s="19" t="s">
        <v>5</v>
      </c>
      <c r="E141" s="19" t="s">
        <v>15</v>
      </c>
      <c r="F141" s="19" t="s">
        <v>119</v>
      </c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8"/>
      <c r="BK141" s="18"/>
      <c r="BL141" s="18">
        <v>1</v>
      </c>
      <c r="BM141" s="18"/>
      <c r="BN141" s="19"/>
      <c r="BO141" s="18"/>
      <c r="BP141" s="19"/>
      <c r="BQ141" s="21">
        <v>5045700315547</v>
      </c>
      <c r="BR141" s="18">
        <v>1</v>
      </c>
      <c r="BS141" s="29">
        <v>590</v>
      </c>
      <c r="BT141" s="29">
        <f t="shared" si="28"/>
        <v>590</v>
      </c>
      <c r="BU141" s="24">
        <v>690</v>
      </c>
      <c r="BV141" s="24">
        <f t="shared" si="23"/>
        <v>690</v>
      </c>
      <c r="BW141" s="24">
        <f t="shared" si="24"/>
        <v>102.46499999999999</v>
      </c>
      <c r="BX141" s="24">
        <f t="shared" si="25"/>
        <v>102.46499999999999</v>
      </c>
      <c r="BY141" s="29">
        <f t="shared" si="26"/>
        <v>87.614999999999995</v>
      </c>
      <c r="BZ141" s="29">
        <f t="shared" si="27"/>
        <v>87.614999999999995</v>
      </c>
    </row>
    <row r="142" spans="1:78" s="11" customFormat="1" ht="145.5" customHeight="1" x14ac:dyDescent="0.45">
      <c r="A142" s="22"/>
      <c r="B142" s="19" t="s">
        <v>274</v>
      </c>
      <c r="C142" s="19">
        <v>8024514</v>
      </c>
      <c r="D142" s="19" t="s">
        <v>5</v>
      </c>
      <c r="E142" s="19" t="s">
        <v>15</v>
      </c>
      <c r="F142" s="19" t="s">
        <v>214</v>
      </c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8"/>
      <c r="BK142" s="18">
        <v>1</v>
      </c>
      <c r="BL142" s="18"/>
      <c r="BM142" s="18"/>
      <c r="BN142" s="19"/>
      <c r="BO142" s="18"/>
      <c r="BP142" s="19"/>
      <c r="BQ142" s="21">
        <v>50456210469334</v>
      </c>
      <c r="BR142" s="18">
        <v>1</v>
      </c>
      <c r="BS142" s="29">
        <v>350</v>
      </c>
      <c r="BT142" s="29">
        <f t="shared" si="28"/>
        <v>350</v>
      </c>
      <c r="BU142" s="24">
        <v>410</v>
      </c>
      <c r="BV142" s="24">
        <f t="shared" si="23"/>
        <v>410</v>
      </c>
      <c r="BW142" s="24">
        <f t="shared" si="24"/>
        <v>60.884999999999998</v>
      </c>
      <c r="BX142" s="24">
        <f t="shared" si="25"/>
        <v>60.884999999999998</v>
      </c>
      <c r="BY142" s="29">
        <f t="shared" si="26"/>
        <v>51.974999999999994</v>
      </c>
      <c r="BZ142" s="29">
        <f t="shared" si="27"/>
        <v>51.974999999999994</v>
      </c>
    </row>
    <row r="143" spans="1:78" s="11" customFormat="1" ht="172.5" customHeight="1" x14ac:dyDescent="0.45">
      <c r="A143" s="22"/>
      <c r="B143" s="19" t="s">
        <v>275</v>
      </c>
      <c r="C143" s="19">
        <v>8072110</v>
      </c>
      <c r="D143" s="19" t="s">
        <v>5</v>
      </c>
      <c r="E143" s="19" t="s">
        <v>17</v>
      </c>
      <c r="F143" s="19" t="s">
        <v>97</v>
      </c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8"/>
      <c r="BK143" s="18"/>
      <c r="BL143" s="18"/>
      <c r="BM143" s="18">
        <v>1</v>
      </c>
      <c r="BN143" s="19">
        <v>1</v>
      </c>
      <c r="BO143" s="18"/>
      <c r="BP143" s="19"/>
      <c r="BQ143" s="21">
        <v>5045702201305</v>
      </c>
      <c r="BR143" s="18">
        <v>2</v>
      </c>
      <c r="BS143" s="29">
        <v>750</v>
      </c>
      <c r="BT143" s="29">
        <f t="shared" si="28"/>
        <v>1500</v>
      </c>
      <c r="BU143" s="24">
        <v>880</v>
      </c>
      <c r="BV143" s="24">
        <f t="shared" si="23"/>
        <v>1760</v>
      </c>
      <c r="BW143" s="24">
        <f t="shared" si="24"/>
        <v>130.68</v>
      </c>
      <c r="BX143" s="24">
        <f t="shared" si="25"/>
        <v>261.36</v>
      </c>
      <c r="BY143" s="29">
        <f t="shared" si="26"/>
        <v>111.375</v>
      </c>
      <c r="BZ143" s="29">
        <f t="shared" si="27"/>
        <v>222.75</v>
      </c>
    </row>
    <row r="144" spans="1:78" s="11" customFormat="1" ht="154.5" customHeight="1" x14ac:dyDescent="0.45">
      <c r="A144" s="22"/>
      <c r="B144" s="19" t="s">
        <v>224</v>
      </c>
      <c r="C144" s="19">
        <v>8072859</v>
      </c>
      <c r="D144" s="19" t="s">
        <v>5</v>
      </c>
      <c r="E144" s="19" t="s">
        <v>12</v>
      </c>
      <c r="F144" s="19" t="s">
        <v>97</v>
      </c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8"/>
      <c r="BK144" s="18"/>
      <c r="BL144" s="18"/>
      <c r="BM144" s="18"/>
      <c r="BN144" s="19"/>
      <c r="BO144" s="18"/>
      <c r="BP144" s="19">
        <v>1</v>
      </c>
      <c r="BQ144" s="21">
        <v>5045702334089</v>
      </c>
      <c r="BR144" s="18">
        <v>1</v>
      </c>
      <c r="BS144" s="29">
        <v>980</v>
      </c>
      <c r="BT144" s="29">
        <f t="shared" si="28"/>
        <v>980</v>
      </c>
      <c r="BU144" s="24">
        <v>1145</v>
      </c>
      <c r="BV144" s="24">
        <f t="shared" ref="BV144:BV207" si="29">SUM(BU144*BR144)</f>
        <v>1145</v>
      </c>
      <c r="BW144" s="24">
        <f t="shared" ref="BW144:BW207" si="30">SUM(BU144*0.1485)</f>
        <v>170.0325</v>
      </c>
      <c r="BX144" s="24">
        <f t="shared" ref="BX144:BX207" si="31">SUM(BW144*BR144)</f>
        <v>170.0325</v>
      </c>
      <c r="BY144" s="29">
        <f t="shared" ref="BY144:BY207" si="32">SUM(BS144*0.1485)</f>
        <v>145.53</v>
      </c>
      <c r="BZ144" s="29">
        <f t="shared" ref="BZ144:BZ207" si="33">SUM(BY144*BR144)</f>
        <v>145.53</v>
      </c>
    </row>
    <row r="145" spans="1:78" s="11" customFormat="1" ht="166.5" customHeight="1" x14ac:dyDescent="0.45">
      <c r="A145" s="22"/>
      <c r="B145" s="19" t="s">
        <v>275</v>
      </c>
      <c r="C145" s="19">
        <v>8070475</v>
      </c>
      <c r="D145" s="19" t="s">
        <v>95</v>
      </c>
      <c r="E145" s="19" t="s">
        <v>17</v>
      </c>
      <c r="F145" s="19" t="s">
        <v>97</v>
      </c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8"/>
      <c r="BK145" s="18">
        <v>1</v>
      </c>
      <c r="BL145" s="18"/>
      <c r="BM145" s="18"/>
      <c r="BN145" s="19"/>
      <c r="BO145" s="18"/>
      <c r="BP145" s="19"/>
      <c r="BQ145" s="21">
        <v>5045701762845</v>
      </c>
      <c r="BR145" s="18">
        <v>1</v>
      </c>
      <c r="BS145" s="29">
        <v>700</v>
      </c>
      <c r="BT145" s="29">
        <f t="shared" si="28"/>
        <v>700</v>
      </c>
      <c r="BU145" s="24">
        <v>820</v>
      </c>
      <c r="BV145" s="24">
        <f t="shared" si="29"/>
        <v>820</v>
      </c>
      <c r="BW145" s="24">
        <f t="shared" si="30"/>
        <v>121.77</v>
      </c>
      <c r="BX145" s="24">
        <f t="shared" si="31"/>
        <v>121.77</v>
      </c>
      <c r="BY145" s="29">
        <f t="shared" si="32"/>
        <v>103.94999999999999</v>
      </c>
      <c r="BZ145" s="29">
        <f t="shared" si="33"/>
        <v>103.94999999999999</v>
      </c>
    </row>
    <row r="146" spans="1:78" s="11" customFormat="1" ht="150" customHeight="1" x14ac:dyDescent="0.45">
      <c r="A146" s="22"/>
      <c r="B146" s="19" t="s">
        <v>275</v>
      </c>
      <c r="C146" s="19">
        <v>8072029</v>
      </c>
      <c r="D146" s="19" t="s">
        <v>95</v>
      </c>
      <c r="E146" s="19" t="s">
        <v>17</v>
      </c>
      <c r="F146" s="19" t="s">
        <v>308</v>
      </c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>
        <v>2</v>
      </c>
      <c r="BJ146" s="18"/>
      <c r="BK146" s="18"/>
      <c r="BL146" s="18"/>
      <c r="BM146" s="18">
        <v>1</v>
      </c>
      <c r="BN146" s="19">
        <v>1</v>
      </c>
      <c r="BO146" s="18"/>
      <c r="BP146" s="19"/>
      <c r="BQ146" s="21">
        <v>5045702190951</v>
      </c>
      <c r="BR146" s="18">
        <v>4</v>
      </c>
      <c r="BS146" s="29">
        <v>1150</v>
      </c>
      <c r="BT146" s="29">
        <f t="shared" si="28"/>
        <v>4600</v>
      </c>
      <c r="BU146" s="24">
        <v>1345</v>
      </c>
      <c r="BV146" s="24">
        <f t="shared" si="29"/>
        <v>5380</v>
      </c>
      <c r="BW146" s="24">
        <f t="shared" si="30"/>
        <v>199.73249999999999</v>
      </c>
      <c r="BX146" s="24">
        <f t="shared" si="31"/>
        <v>798.93</v>
      </c>
      <c r="BY146" s="29">
        <f t="shared" si="32"/>
        <v>170.77500000000001</v>
      </c>
      <c r="BZ146" s="29">
        <f t="shared" si="33"/>
        <v>683.1</v>
      </c>
    </row>
    <row r="147" spans="1:78" s="11" customFormat="1" ht="145.5" customHeight="1" x14ac:dyDescent="0.45">
      <c r="A147" s="22"/>
      <c r="B147" s="19" t="s">
        <v>309</v>
      </c>
      <c r="C147" s="19">
        <v>8070353</v>
      </c>
      <c r="D147" s="19" t="s">
        <v>95</v>
      </c>
      <c r="E147" s="19" t="s">
        <v>17</v>
      </c>
      <c r="F147" s="19" t="s">
        <v>119</v>
      </c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>
        <v>1</v>
      </c>
      <c r="BJ147" s="18"/>
      <c r="BK147" s="18"/>
      <c r="BL147" s="18"/>
      <c r="BM147" s="18"/>
      <c r="BN147" s="19"/>
      <c r="BO147" s="18"/>
      <c r="BP147" s="19"/>
      <c r="BQ147" s="21">
        <v>5045701759876</v>
      </c>
      <c r="BR147" s="18">
        <v>1</v>
      </c>
      <c r="BS147" s="29">
        <v>1350</v>
      </c>
      <c r="BT147" s="29">
        <f t="shared" si="28"/>
        <v>1350</v>
      </c>
      <c r="BU147" s="24">
        <v>1580</v>
      </c>
      <c r="BV147" s="24">
        <f t="shared" si="29"/>
        <v>1580</v>
      </c>
      <c r="BW147" s="24">
        <f t="shared" si="30"/>
        <v>234.63</v>
      </c>
      <c r="BX147" s="24">
        <f t="shared" si="31"/>
        <v>234.63</v>
      </c>
      <c r="BY147" s="29">
        <f t="shared" si="32"/>
        <v>200.47499999999999</v>
      </c>
      <c r="BZ147" s="29">
        <f t="shared" si="33"/>
        <v>200.47499999999999</v>
      </c>
    </row>
    <row r="148" spans="1:78" s="11" customFormat="1" ht="145.5" customHeight="1" x14ac:dyDescent="0.45">
      <c r="A148" s="22"/>
      <c r="B148" s="19" t="s">
        <v>310</v>
      </c>
      <c r="C148" s="19">
        <v>8067888</v>
      </c>
      <c r="D148" s="19" t="s">
        <v>5</v>
      </c>
      <c r="E148" s="19" t="s">
        <v>310</v>
      </c>
      <c r="F148" s="19" t="s">
        <v>311</v>
      </c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8">
        <v>2</v>
      </c>
      <c r="BK148" s="18">
        <v>3</v>
      </c>
      <c r="BL148" s="18">
        <v>1</v>
      </c>
      <c r="BM148" s="18">
        <v>1</v>
      </c>
      <c r="BN148" s="19"/>
      <c r="BO148" s="18"/>
      <c r="BP148" s="19"/>
      <c r="BQ148" s="21">
        <v>5045701379784</v>
      </c>
      <c r="BR148" s="18">
        <v>7</v>
      </c>
      <c r="BS148" s="29">
        <v>550</v>
      </c>
      <c r="BT148" s="29">
        <f t="shared" si="28"/>
        <v>3850</v>
      </c>
      <c r="BU148" s="24">
        <v>645</v>
      </c>
      <c r="BV148" s="24">
        <f t="shared" si="29"/>
        <v>4515</v>
      </c>
      <c r="BW148" s="24">
        <f t="shared" si="30"/>
        <v>95.782499999999999</v>
      </c>
      <c r="BX148" s="24">
        <f t="shared" si="31"/>
        <v>670.47749999999996</v>
      </c>
      <c r="BY148" s="29">
        <f t="shared" si="32"/>
        <v>81.674999999999997</v>
      </c>
      <c r="BZ148" s="29">
        <f t="shared" si="33"/>
        <v>571.72500000000002</v>
      </c>
    </row>
    <row r="149" spans="1:78" s="11" customFormat="1" ht="157.5" customHeight="1" x14ac:dyDescent="0.45">
      <c r="A149" s="22"/>
      <c r="B149" s="19" t="s">
        <v>312</v>
      </c>
      <c r="C149" s="19">
        <v>8080881</v>
      </c>
      <c r="D149" s="19" t="s">
        <v>95</v>
      </c>
      <c r="E149" s="19" t="s">
        <v>17</v>
      </c>
      <c r="F149" s="19" t="s">
        <v>313</v>
      </c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>
        <v>7</v>
      </c>
      <c r="BJ149" s="18">
        <v>15</v>
      </c>
      <c r="BK149" s="18">
        <v>14</v>
      </c>
      <c r="BL149" s="18">
        <v>11</v>
      </c>
      <c r="BM149" s="18">
        <v>5</v>
      </c>
      <c r="BN149" s="19"/>
      <c r="BO149" s="18"/>
      <c r="BP149" s="19"/>
      <c r="BQ149" s="21">
        <v>5045704912841</v>
      </c>
      <c r="BR149" s="18">
        <v>52</v>
      </c>
      <c r="BS149" s="29">
        <v>1190</v>
      </c>
      <c r="BT149" s="29">
        <f t="shared" si="28"/>
        <v>61880</v>
      </c>
      <c r="BU149" s="24">
        <v>1390</v>
      </c>
      <c r="BV149" s="24">
        <f t="shared" si="29"/>
        <v>72280</v>
      </c>
      <c r="BW149" s="24">
        <f t="shared" si="30"/>
        <v>206.41499999999999</v>
      </c>
      <c r="BX149" s="24">
        <f t="shared" si="31"/>
        <v>10733.58</v>
      </c>
      <c r="BY149" s="29">
        <f t="shared" si="32"/>
        <v>176.715</v>
      </c>
      <c r="BZ149" s="29">
        <f t="shared" si="33"/>
        <v>9189.18</v>
      </c>
    </row>
    <row r="150" spans="1:78" s="11" customFormat="1" ht="145.5" customHeight="1" x14ac:dyDescent="0.45">
      <c r="A150" s="22"/>
      <c r="B150" s="19" t="s">
        <v>17</v>
      </c>
      <c r="C150" s="19">
        <v>8063660</v>
      </c>
      <c r="D150" s="19" t="s">
        <v>95</v>
      </c>
      <c r="E150" s="19" t="s">
        <v>17</v>
      </c>
      <c r="F150" s="19" t="s">
        <v>314</v>
      </c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8"/>
      <c r="BK150" s="18"/>
      <c r="BL150" s="18">
        <v>2</v>
      </c>
      <c r="BM150" s="18"/>
      <c r="BN150" s="19"/>
      <c r="BO150" s="18"/>
      <c r="BP150" s="19"/>
      <c r="BQ150" s="21">
        <v>5045700471304</v>
      </c>
      <c r="BR150" s="18">
        <v>2</v>
      </c>
      <c r="BS150" s="29">
        <v>2450</v>
      </c>
      <c r="BT150" s="29">
        <f t="shared" si="28"/>
        <v>4900</v>
      </c>
      <c r="BU150" s="24">
        <v>2865</v>
      </c>
      <c r="BV150" s="24">
        <f t="shared" si="29"/>
        <v>5730</v>
      </c>
      <c r="BW150" s="24">
        <f t="shared" si="30"/>
        <v>425.45249999999999</v>
      </c>
      <c r="BX150" s="24">
        <f t="shared" si="31"/>
        <v>850.90499999999997</v>
      </c>
      <c r="BY150" s="29">
        <f t="shared" si="32"/>
        <v>363.82499999999999</v>
      </c>
      <c r="BZ150" s="29">
        <f t="shared" si="33"/>
        <v>727.65</v>
      </c>
    </row>
    <row r="151" spans="1:78" s="11" customFormat="1" ht="154.5" customHeight="1" x14ac:dyDescent="0.45">
      <c r="A151" s="22"/>
      <c r="B151" s="19" t="s">
        <v>17</v>
      </c>
      <c r="C151" s="19">
        <v>8077347</v>
      </c>
      <c r="D151" s="19" t="s">
        <v>95</v>
      </c>
      <c r="E151" s="19" t="s">
        <v>17</v>
      </c>
      <c r="F151" s="19" t="s">
        <v>233</v>
      </c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8"/>
      <c r="BK151" s="18">
        <v>1</v>
      </c>
      <c r="BL151" s="18"/>
      <c r="BM151" s="18">
        <v>1</v>
      </c>
      <c r="BN151" s="19"/>
      <c r="BO151" s="18"/>
      <c r="BP151" s="19"/>
      <c r="BQ151" s="21">
        <v>5045704443284</v>
      </c>
      <c r="BR151" s="18">
        <v>2</v>
      </c>
      <c r="BS151" s="29">
        <v>1090</v>
      </c>
      <c r="BT151" s="29">
        <f t="shared" si="28"/>
        <v>2180</v>
      </c>
      <c r="BU151" s="24">
        <v>1275</v>
      </c>
      <c r="BV151" s="24">
        <f t="shared" si="29"/>
        <v>2550</v>
      </c>
      <c r="BW151" s="24">
        <f t="shared" si="30"/>
        <v>189.33749999999998</v>
      </c>
      <c r="BX151" s="24">
        <f t="shared" si="31"/>
        <v>378.67499999999995</v>
      </c>
      <c r="BY151" s="29">
        <f t="shared" si="32"/>
        <v>161.86499999999998</v>
      </c>
      <c r="BZ151" s="29">
        <f t="shared" si="33"/>
        <v>323.72999999999996</v>
      </c>
    </row>
    <row r="152" spans="1:78" s="11" customFormat="1" ht="187.5" customHeight="1" x14ac:dyDescent="0.45">
      <c r="A152" s="22"/>
      <c r="B152" s="19" t="s">
        <v>216</v>
      </c>
      <c r="C152" s="19">
        <v>8084710</v>
      </c>
      <c r="D152" s="19" t="s">
        <v>95</v>
      </c>
      <c r="E152" s="19" t="s">
        <v>216</v>
      </c>
      <c r="F152" s="19" t="s">
        <v>315</v>
      </c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8">
        <v>3</v>
      </c>
      <c r="BK152" s="18">
        <v>1</v>
      </c>
      <c r="BL152" s="18"/>
      <c r="BM152" s="18">
        <v>5</v>
      </c>
      <c r="BN152" s="19">
        <v>3</v>
      </c>
      <c r="BO152" s="18"/>
      <c r="BP152" s="19"/>
      <c r="BQ152" s="21">
        <v>5045705435356</v>
      </c>
      <c r="BR152" s="18">
        <v>12</v>
      </c>
      <c r="BS152" s="29">
        <v>1600</v>
      </c>
      <c r="BT152" s="29">
        <f t="shared" si="28"/>
        <v>19200</v>
      </c>
      <c r="BU152" s="24">
        <v>1870</v>
      </c>
      <c r="BV152" s="24">
        <f t="shared" si="29"/>
        <v>22440</v>
      </c>
      <c r="BW152" s="24">
        <f t="shared" si="30"/>
        <v>277.69499999999999</v>
      </c>
      <c r="BX152" s="24">
        <f t="shared" si="31"/>
        <v>3332.34</v>
      </c>
      <c r="BY152" s="29">
        <f t="shared" si="32"/>
        <v>237.6</v>
      </c>
      <c r="BZ152" s="29">
        <f t="shared" si="33"/>
        <v>2851.2</v>
      </c>
    </row>
    <row r="153" spans="1:78" s="11" customFormat="1" ht="163.5" customHeight="1" x14ac:dyDescent="0.45">
      <c r="A153" s="22"/>
      <c r="B153" s="19" t="s">
        <v>316</v>
      </c>
      <c r="C153" s="19">
        <v>8079166</v>
      </c>
      <c r="D153" s="19" t="s">
        <v>5</v>
      </c>
      <c r="E153" s="19" t="s">
        <v>15</v>
      </c>
      <c r="F153" s="19" t="s">
        <v>317</v>
      </c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8"/>
      <c r="BK153" s="18"/>
      <c r="BL153" s="18"/>
      <c r="BM153" s="18"/>
      <c r="BN153" s="19"/>
      <c r="BO153" s="18">
        <v>1</v>
      </c>
      <c r="BP153" s="19">
        <v>1</v>
      </c>
      <c r="BQ153" s="21">
        <v>5045704683161</v>
      </c>
      <c r="BR153" s="18">
        <v>2</v>
      </c>
      <c r="BS153" s="29">
        <v>970</v>
      </c>
      <c r="BT153" s="29">
        <f t="shared" si="28"/>
        <v>1940</v>
      </c>
      <c r="BU153" s="24">
        <v>1135</v>
      </c>
      <c r="BV153" s="24">
        <f t="shared" si="29"/>
        <v>2270</v>
      </c>
      <c r="BW153" s="24">
        <f t="shared" si="30"/>
        <v>168.54749999999999</v>
      </c>
      <c r="BX153" s="24">
        <f t="shared" si="31"/>
        <v>337.09499999999997</v>
      </c>
      <c r="BY153" s="29">
        <f t="shared" si="32"/>
        <v>144.04499999999999</v>
      </c>
      <c r="BZ153" s="29">
        <f t="shared" si="33"/>
        <v>288.08999999999997</v>
      </c>
    </row>
    <row r="154" spans="1:78" s="11" customFormat="1" ht="145.5" customHeight="1" x14ac:dyDescent="0.45">
      <c r="A154" s="22"/>
      <c r="B154" s="19" t="s">
        <v>318</v>
      </c>
      <c r="C154" s="19">
        <v>8070360</v>
      </c>
      <c r="D154" s="19" t="s">
        <v>95</v>
      </c>
      <c r="E154" s="19" t="s">
        <v>300</v>
      </c>
      <c r="F154" s="19" t="s">
        <v>311</v>
      </c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>
        <v>1</v>
      </c>
      <c r="BJ154" s="18"/>
      <c r="BK154" s="18"/>
      <c r="BL154" s="18"/>
      <c r="BM154" s="18"/>
      <c r="BN154" s="19"/>
      <c r="BO154" s="18"/>
      <c r="BP154" s="19"/>
      <c r="BQ154" s="21">
        <v>5045701761527</v>
      </c>
      <c r="BR154" s="18">
        <v>1</v>
      </c>
      <c r="BS154" s="29">
        <v>890</v>
      </c>
      <c r="BT154" s="29">
        <f t="shared" si="28"/>
        <v>890</v>
      </c>
      <c r="BU154" s="24">
        <v>1040</v>
      </c>
      <c r="BV154" s="24">
        <f t="shared" si="29"/>
        <v>1040</v>
      </c>
      <c r="BW154" s="24">
        <f t="shared" si="30"/>
        <v>154.44</v>
      </c>
      <c r="BX154" s="24">
        <f t="shared" si="31"/>
        <v>154.44</v>
      </c>
      <c r="BY154" s="29">
        <f t="shared" si="32"/>
        <v>132.16499999999999</v>
      </c>
      <c r="BZ154" s="29">
        <f t="shared" si="33"/>
        <v>132.16499999999999</v>
      </c>
    </row>
    <row r="155" spans="1:78" s="11" customFormat="1" ht="154.5" customHeight="1" x14ac:dyDescent="0.45">
      <c r="A155" s="22"/>
      <c r="B155" s="19" t="s">
        <v>319</v>
      </c>
      <c r="C155" s="19">
        <v>8017322</v>
      </c>
      <c r="D155" s="19" t="s">
        <v>5</v>
      </c>
      <c r="E155" s="19" t="s">
        <v>15</v>
      </c>
      <c r="F155" s="19" t="s">
        <v>124</v>
      </c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8"/>
      <c r="BK155" s="18"/>
      <c r="BL155" s="18"/>
      <c r="BM155" s="18"/>
      <c r="BN155" s="19"/>
      <c r="BO155" s="18"/>
      <c r="BP155" s="19">
        <v>1</v>
      </c>
      <c r="BQ155" s="21">
        <v>5045558808291</v>
      </c>
      <c r="BR155" s="18">
        <v>1</v>
      </c>
      <c r="BS155" s="29">
        <v>545</v>
      </c>
      <c r="BT155" s="29">
        <f t="shared" si="28"/>
        <v>545</v>
      </c>
      <c r="BU155" s="24">
        <v>640</v>
      </c>
      <c r="BV155" s="24">
        <f t="shared" si="29"/>
        <v>640</v>
      </c>
      <c r="BW155" s="24">
        <f t="shared" si="30"/>
        <v>95.039999999999992</v>
      </c>
      <c r="BX155" s="24">
        <f t="shared" si="31"/>
        <v>95.039999999999992</v>
      </c>
      <c r="BY155" s="29">
        <f t="shared" si="32"/>
        <v>80.93249999999999</v>
      </c>
      <c r="BZ155" s="29">
        <f t="shared" si="33"/>
        <v>80.93249999999999</v>
      </c>
    </row>
    <row r="156" spans="1:78" s="11" customFormat="1" ht="145.5" customHeight="1" x14ac:dyDescent="0.45">
      <c r="A156" s="22"/>
      <c r="B156" s="19" t="s">
        <v>320</v>
      </c>
      <c r="C156" s="19">
        <v>8058403</v>
      </c>
      <c r="D156" s="19" t="s">
        <v>95</v>
      </c>
      <c r="E156" s="19" t="s">
        <v>243</v>
      </c>
      <c r="F156" s="19" t="s">
        <v>321</v>
      </c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>
        <v>1</v>
      </c>
      <c r="BJ156" s="18"/>
      <c r="BK156" s="18"/>
      <c r="BL156" s="18"/>
      <c r="BM156" s="18"/>
      <c r="BN156" s="19"/>
      <c r="BO156" s="18"/>
      <c r="BP156" s="19"/>
      <c r="BQ156" s="21">
        <v>5045629442232</v>
      </c>
      <c r="BR156" s="18">
        <v>1</v>
      </c>
      <c r="BS156" s="29">
        <v>970</v>
      </c>
      <c r="BT156" s="29">
        <f t="shared" si="28"/>
        <v>970</v>
      </c>
      <c r="BU156" s="24">
        <v>1135</v>
      </c>
      <c r="BV156" s="24">
        <f t="shared" si="29"/>
        <v>1135</v>
      </c>
      <c r="BW156" s="24">
        <f t="shared" si="30"/>
        <v>168.54749999999999</v>
      </c>
      <c r="BX156" s="24">
        <f t="shared" si="31"/>
        <v>168.54749999999999</v>
      </c>
      <c r="BY156" s="29">
        <f t="shared" si="32"/>
        <v>144.04499999999999</v>
      </c>
      <c r="BZ156" s="29">
        <f t="shared" si="33"/>
        <v>144.04499999999999</v>
      </c>
    </row>
    <row r="157" spans="1:78" s="11" customFormat="1" ht="145.5" customHeight="1" x14ac:dyDescent="0.45">
      <c r="A157" s="22"/>
      <c r="B157" s="19" t="s">
        <v>322</v>
      </c>
      <c r="C157" s="19">
        <v>8077654</v>
      </c>
      <c r="D157" s="19" t="s">
        <v>5</v>
      </c>
      <c r="E157" s="19" t="s">
        <v>212</v>
      </c>
      <c r="F157" s="19" t="s">
        <v>180</v>
      </c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8"/>
      <c r="BK157" s="18">
        <v>1</v>
      </c>
      <c r="BL157" s="18">
        <v>1</v>
      </c>
      <c r="BM157" s="18">
        <v>1</v>
      </c>
      <c r="BN157" s="19"/>
      <c r="BO157" s="18"/>
      <c r="BP157" s="19"/>
      <c r="BQ157" s="21">
        <v>5045704495993</v>
      </c>
      <c r="BR157" s="18">
        <v>3</v>
      </c>
      <c r="BS157" s="29">
        <v>595</v>
      </c>
      <c r="BT157" s="29">
        <f t="shared" si="28"/>
        <v>1785</v>
      </c>
      <c r="BU157" s="24">
        <v>695</v>
      </c>
      <c r="BV157" s="24">
        <f t="shared" si="29"/>
        <v>2085</v>
      </c>
      <c r="BW157" s="24">
        <f t="shared" si="30"/>
        <v>103.2075</v>
      </c>
      <c r="BX157" s="24">
        <f t="shared" si="31"/>
        <v>309.6225</v>
      </c>
      <c r="BY157" s="29">
        <f t="shared" si="32"/>
        <v>88.357500000000002</v>
      </c>
      <c r="BZ157" s="29">
        <f t="shared" si="33"/>
        <v>265.07249999999999</v>
      </c>
    </row>
    <row r="158" spans="1:78" s="11" customFormat="1" ht="151.5" customHeight="1" x14ac:dyDescent="0.45">
      <c r="A158" s="22"/>
      <c r="B158" s="19" t="s">
        <v>275</v>
      </c>
      <c r="C158" s="19">
        <v>8070045</v>
      </c>
      <c r="D158" s="19" t="s">
        <v>5</v>
      </c>
      <c r="E158" s="19" t="s">
        <v>17</v>
      </c>
      <c r="F158" s="19" t="s">
        <v>97</v>
      </c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8"/>
      <c r="BK158" s="18"/>
      <c r="BL158" s="18"/>
      <c r="BM158" s="18">
        <v>1</v>
      </c>
      <c r="BN158" s="19">
        <v>1</v>
      </c>
      <c r="BO158" s="18"/>
      <c r="BP158" s="19"/>
      <c r="BQ158" s="21">
        <v>5045701439235</v>
      </c>
      <c r="BR158" s="18">
        <v>2</v>
      </c>
      <c r="BS158" s="29">
        <v>900</v>
      </c>
      <c r="BT158" s="29">
        <f t="shared" si="28"/>
        <v>1800</v>
      </c>
      <c r="BU158" s="24">
        <v>1055</v>
      </c>
      <c r="BV158" s="24">
        <f t="shared" si="29"/>
        <v>2110</v>
      </c>
      <c r="BW158" s="24">
        <f t="shared" si="30"/>
        <v>156.66749999999999</v>
      </c>
      <c r="BX158" s="24">
        <f t="shared" si="31"/>
        <v>313.33499999999998</v>
      </c>
      <c r="BY158" s="29">
        <f t="shared" si="32"/>
        <v>133.65</v>
      </c>
      <c r="BZ158" s="29">
        <f t="shared" si="33"/>
        <v>267.3</v>
      </c>
    </row>
    <row r="159" spans="1:78" s="11" customFormat="1" ht="145.5" customHeight="1" x14ac:dyDescent="0.45">
      <c r="A159" s="22"/>
      <c r="B159" s="19" t="s">
        <v>323</v>
      </c>
      <c r="C159" s="19">
        <v>8077230</v>
      </c>
      <c r="D159" s="19" t="s">
        <v>95</v>
      </c>
      <c r="E159" s="19" t="s">
        <v>212</v>
      </c>
      <c r="F159" s="19" t="s">
        <v>127</v>
      </c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8"/>
      <c r="BK159" s="18"/>
      <c r="BL159" s="18"/>
      <c r="BM159" s="18">
        <v>1</v>
      </c>
      <c r="BN159" s="19"/>
      <c r="BO159" s="18"/>
      <c r="BP159" s="19"/>
      <c r="BQ159" s="21">
        <v>5045704439652</v>
      </c>
      <c r="BR159" s="18">
        <v>1</v>
      </c>
      <c r="BS159" s="29">
        <v>700</v>
      </c>
      <c r="BT159" s="29">
        <f t="shared" si="28"/>
        <v>700</v>
      </c>
      <c r="BU159" s="24">
        <v>820</v>
      </c>
      <c r="BV159" s="24">
        <f t="shared" si="29"/>
        <v>820</v>
      </c>
      <c r="BW159" s="24">
        <f t="shared" si="30"/>
        <v>121.77</v>
      </c>
      <c r="BX159" s="24">
        <f t="shared" si="31"/>
        <v>121.77</v>
      </c>
      <c r="BY159" s="29">
        <f t="shared" si="32"/>
        <v>103.94999999999999</v>
      </c>
      <c r="BZ159" s="29">
        <f t="shared" si="33"/>
        <v>103.94999999999999</v>
      </c>
    </row>
    <row r="160" spans="1:78" s="11" customFormat="1" ht="145.5" customHeight="1" x14ac:dyDescent="0.45">
      <c r="A160" s="17"/>
      <c r="B160" s="19" t="s">
        <v>324</v>
      </c>
      <c r="C160" s="18">
        <v>8077836</v>
      </c>
      <c r="D160" s="19" t="s">
        <v>5</v>
      </c>
      <c r="E160" s="19" t="s">
        <v>102</v>
      </c>
      <c r="F160" s="18" t="s">
        <v>325</v>
      </c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7"/>
      <c r="BI160" s="17"/>
      <c r="BJ160" s="17"/>
      <c r="BK160" s="17">
        <v>1</v>
      </c>
      <c r="BL160" s="17"/>
      <c r="BM160" s="17"/>
      <c r="BN160" s="17"/>
      <c r="BO160" s="17"/>
      <c r="BP160" s="19"/>
      <c r="BQ160" s="20">
        <v>5045704544479</v>
      </c>
      <c r="BR160" s="18">
        <v>1</v>
      </c>
      <c r="BS160" s="30">
        <v>550</v>
      </c>
      <c r="BT160" s="30">
        <f>BR160*BS160</f>
        <v>550</v>
      </c>
      <c r="BU160" s="25">
        <v>645</v>
      </c>
      <c r="BV160" s="24">
        <f t="shared" si="29"/>
        <v>645</v>
      </c>
      <c r="BW160" s="24">
        <f t="shared" si="30"/>
        <v>95.782499999999999</v>
      </c>
      <c r="BX160" s="24">
        <f t="shared" si="31"/>
        <v>95.782499999999999</v>
      </c>
      <c r="BY160" s="30">
        <f t="shared" si="32"/>
        <v>81.674999999999997</v>
      </c>
      <c r="BZ160" s="29">
        <f t="shared" si="33"/>
        <v>81.674999999999997</v>
      </c>
    </row>
    <row r="161" spans="1:78" s="11" customFormat="1" ht="145.5" customHeight="1" x14ac:dyDescent="0.45">
      <c r="A161" s="18"/>
      <c r="B161" s="19" t="s">
        <v>326</v>
      </c>
      <c r="C161" s="19">
        <v>8077835</v>
      </c>
      <c r="D161" s="19" t="s">
        <v>5</v>
      </c>
      <c r="E161" s="19" t="s">
        <v>102</v>
      </c>
      <c r="F161" s="18" t="s">
        <v>327</v>
      </c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9"/>
      <c r="T161" s="19"/>
      <c r="U161" s="19"/>
      <c r="V161" s="19"/>
      <c r="W161" s="19"/>
      <c r="X161" s="19"/>
      <c r="Y161" s="19"/>
      <c r="Z161" s="19"/>
      <c r="AA161" s="19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>
        <v>1</v>
      </c>
      <c r="BK161" s="18"/>
      <c r="BL161" s="18"/>
      <c r="BM161" s="18"/>
      <c r="BN161" s="18"/>
      <c r="BO161" s="18"/>
      <c r="BP161" s="18"/>
      <c r="BQ161" s="20">
        <v>5045704544172</v>
      </c>
      <c r="BR161" s="18">
        <v>1</v>
      </c>
      <c r="BS161" s="29">
        <v>529</v>
      </c>
      <c r="BT161" s="29">
        <f t="shared" ref="BT161" si="34">BR161*BS161</f>
        <v>529</v>
      </c>
      <c r="BU161" s="24">
        <v>620</v>
      </c>
      <c r="BV161" s="24">
        <f t="shared" si="29"/>
        <v>620</v>
      </c>
      <c r="BW161" s="24">
        <f t="shared" si="30"/>
        <v>92.07</v>
      </c>
      <c r="BX161" s="24">
        <f t="shared" si="31"/>
        <v>92.07</v>
      </c>
      <c r="BY161" s="29">
        <f t="shared" si="32"/>
        <v>78.5565</v>
      </c>
      <c r="BZ161" s="29">
        <f t="shared" si="33"/>
        <v>78.5565</v>
      </c>
    </row>
    <row r="162" spans="1:78" s="11" customFormat="1" ht="148.5" customHeight="1" x14ac:dyDescent="0.45">
      <c r="A162" s="22"/>
      <c r="B162" s="19" t="s">
        <v>328</v>
      </c>
      <c r="C162" s="19">
        <v>8057142</v>
      </c>
      <c r="D162" s="19" t="s">
        <v>95</v>
      </c>
      <c r="E162" s="19" t="s">
        <v>17</v>
      </c>
      <c r="F162" s="19" t="s">
        <v>112</v>
      </c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8"/>
      <c r="BK162" s="18"/>
      <c r="BL162" s="18"/>
      <c r="BM162" s="18"/>
      <c r="BN162" s="19">
        <v>1</v>
      </c>
      <c r="BO162" s="18">
        <v>1</v>
      </c>
      <c r="BP162" s="19"/>
      <c r="BQ162" s="21">
        <v>5045629100378</v>
      </c>
      <c r="BR162" s="18">
        <v>2</v>
      </c>
      <c r="BS162" s="29">
        <v>779</v>
      </c>
      <c r="BT162" s="29">
        <f t="shared" si="28"/>
        <v>1558</v>
      </c>
      <c r="BU162" s="24">
        <v>910</v>
      </c>
      <c r="BV162" s="24">
        <f t="shared" si="29"/>
        <v>1820</v>
      </c>
      <c r="BW162" s="24">
        <f t="shared" si="30"/>
        <v>135.13499999999999</v>
      </c>
      <c r="BX162" s="24">
        <f t="shared" si="31"/>
        <v>270.27</v>
      </c>
      <c r="BY162" s="29">
        <f t="shared" si="32"/>
        <v>115.6815</v>
      </c>
      <c r="BZ162" s="29">
        <f t="shared" si="33"/>
        <v>231.363</v>
      </c>
    </row>
    <row r="163" spans="1:78" s="11" customFormat="1" ht="145.5" customHeight="1" x14ac:dyDescent="0.45">
      <c r="A163" s="22"/>
      <c r="B163" s="19" t="s">
        <v>329</v>
      </c>
      <c r="C163" s="19">
        <v>8062518</v>
      </c>
      <c r="D163" s="19" t="s">
        <v>5</v>
      </c>
      <c r="E163" s="19" t="s">
        <v>15</v>
      </c>
      <c r="F163" s="19" t="s">
        <v>214</v>
      </c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8">
        <v>2</v>
      </c>
      <c r="BK163" s="18"/>
      <c r="BL163" s="18"/>
      <c r="BM163" s="18"/>
      <c r="BN163" s="19"/>
      <c r="BO163" s="18"/>
      <c r="BP163" s="19"/>
      <c r="BQ163" s="21">
        <v>5045700317077</v>
      </c>
      <c r="BR163" s="18">
        <v>2</v>
      </c>
      <c r="BS163" s="29">
        <v>450</v>
      </c>
      <c r="BT163" s="29">
        <f t="shared" si="28"/>
        <v>900</v>
      </c>
      <c r="BU163" s="24">
        <v>525</v>
      </c>
      <c r="BV163" s="24">
        <f t="shared" si="29"/>
        <v>1050</v>
      </c>
      <c r="BW163" s="24">
        <f t="shared" si="30"/>
        <v>77.962499999999991</v>
      </c>
      <c r="BX163" s="24">
        <f t="shared" si="31"/>
        <v>155.92499999999998</v>
      </c>
      <c r="BY163" s="29">
        <f t="shared" si="32"/>
        <v>66.825000000000003</v>
      </c>
      <c r="BZ163" s="29">
        <f t="shared" si="33"/>
        <v>133.65</v>
      </c>
    </row>
    <row r="164" spans="1:78" s="11" customFormat="1" ht="157.5" customHeight="1" x14ac:dyDescent="0.45">
      <c r="A164" s="22"/>
      <c r="B164" s="19" t="s">
        <v>318</v>
      </c>
      <c r="C164" s="19">
        <v>8043385</v>
      </c>
      <c r="D164" s="19" t="s">
        <v>95</v>
      </c>
      <c r="E164" s="19" t="s">
        <v>300</v>
      </c>
      <c r="F164" s="19" t="s">
        <v>330</v>
      </c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8">
        <v>1</v>
      </c>
      <c r="BK164" s="18"/>
      <c r="BL164" s="18"/>
      <c r="BM164" s="18"/>
      <c r="BN164" s="19"/>
      <c r="BO164" s="18"/>
      <c r="BP164" s="19"/>
      <c r="BQ164" s="21">
        <v>5045625993318</v>
      </c>
      <c r="BR164" s="18">
        <v>1</v>
      </c>
      <c r="BS164" s="29">
        <v>750</v>
      </c>
      <c r="BT164" s="29">
        <f t="shared" si="28"/>
        <v>750</v>
      </c>
      <c r="BU164" s="24">
        <v>880</v>
      </c>
      <c r="BV164" s="24">
        <f t="shared" si="29"/>
        <v>880</v>
      </c>
      <c r="BW164" s="24">
        <f t="shared" si="30"/>
        <v>130.68</v>
      </c>
      <c r="BX164" s="24">
        <f t="shared" si="31"/>
        <v>130.68</v>
      </c>
      <c r="BY164" s="29">
        <f t="shared" si="32"/>
        <v>111.375</v>
      </c>
      <c r="BZ164" s="29">
        <f t="shared" si="33"/>
        <v>111.375</v>
      </c>
    </row>
    <row r="165" spans="1:78" s="11" customFormat="1" ht="156" customHeight="1" x14ac:dyDescent="0.45">
      <c r="A165" s="22"/>
      <c r="B165" s="19" t="s">
        <v>331</v>
      </c>
      <c r="C165" s="19">
        <v>8068480</v>
      </c>
      <c r="D165" s="19" t="s">
        <v>95</v>
      </c>
      <c r="E165" s="19" t="s">
        <v>17</v>
      </c>
      <c r="F165" s="19" t="s">
        <v>115</v>
      </c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8"/>
      <c r="BK165" s="18"/>
      <c r="BL165" s="18"/>
      <c r="BM165" s="18"/>
      <c r="BN165" s="19">
        <v>1</v>
      </c>
      <c r="BO165" s="18"/>
      <c r="BP165" s="19"/>
      <c r="BQ165" s="21">
        <v>5045701267845</v>
      </c>
      <c r="BR165" s="18">
        <v>1</v>
      </c>
      <c r="BS165" s="29">
        <v>680</v>
      </c>
      <c r="BT165" s="29">
        <f t="shared" si="28"/>
        <v>680</v>
      </c>
      <c r="BU165" s="24">
        <v>795</v>
      </c>
      <c r="BV165" s="24">
        <f t="shared" si="29"/>
        <v>795</v>
      </c>
      <c r="BW165" s="24">
        <f t="shared" si="30"/>
        <v>118.05749999999999</v>
      </c>
      <c r="BX165" s="24">
        <f t="shared" si="31"/>
        <v>118.05749999999999</v>
      </c>
      <c r="BY165" s="29">
        <f t="shared" si="32"/>
        <v>100.97999999999999</v>
      </c>
      <c r="BZ165" s="29">
        <f t="shared" si="33"/>
        <v>100.97999999999999</v>
      </c>
    </row>
    <row r="166" spans="1:78" s="11" customFormat="1" ht="156" customHeight="1" x14ac:dyDescent="0.45">
      <c r="A166" s="22"/>
      <c r="B166" s="19" t="s">
        <v>332</v>
      </c>
      <c r="C166" s="19">
        <v>8058606</v>
      </c>
      <c r="D166" s="19" t="s">
        <v>5</v>
      </c>
      <c r="E166" s="19" t="s">
        <v>13</v>
      </c>
      <c r="F166" s="19" t="s">
        <v>263</v>
      </c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8"/>
      <c r="BK166" s="18">
        <v>1</v>
      </c>
      <c r="BL166" s="18"/>
      <c r="BM166" s="18"/>
      <c r="BN166" s="19"/>
      <c r="BO166" s="18"/>
      <c r="BP166" s="19"/>
      <c r="BQ166" s="21">
        <v>5045629446469</v>
      </c>
      <c r="BR166" s="18">
        <v>1</v>
      </c>
      <c r="BS166" s="29">
        <v>970</v>
      </c>
      <c r="BT166" s="29">
        <f t="shared" si="28"/>
        <v>970</v>
      </c>
      <c r="BU166" s="24">
        <v>1135</v>
      </c>
      <c r="BV166" s="24">
        <f t="shared" si="29"/>
        <v>1135</v>
      </c>
      <c r="BW166" s="24">
        <f t="shared" si="30"/>
        <v>168.54749999999999</v>
      </c>
      <c r="BX166" s="24">
        <f t="shared" si="31"/>
        <v>168.54749999999999</v>
      </c>
      <c r="BY166" s="29">
        <f t="shared" si="32"/>
        <v>144.04499999999999</v>
      </c>
      <c r="BZ166" s="29">
        <f t="shared" si="33"/>
        <v>144.04499999999999</v>
      </c>
    </row>
    <row r="167" spans="1:78" s="11" customFormat="1" ht="145.5" customHeight="1" x14ac:dyDescent="0.45">
      <c r="A167" s="22"/>
      <c r="B167" s="19" t="s">
        <v>318</v>
      </c>
      <c r="C167" s="19">
        <v>8060866</v>
      </c>
      <c r="D167" s="19" t="s">
        <v>95</v>
      </c>
      <c r="E167" s="19" t="s">
        <v>300</v>
      </c>
      <c r="F167" s="19" t="s">
        <v>330</v>
      </c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8">
        <v>3</v>
      </c>
      <c r="BK167" s="18">
        <v>1</v>
      </c>
      <c r="BL167" s="18">
        <v>2</v>
      </c>
      <c r="BM167" s="18"/>
      <c r="BN167" s="19"/>
      <c r="BO167" s="18"/>
      <c r="BP167" s="19"/>
      <c r="BQ167" s="21">
        <v>5045629697526</v>
      </c>
      <c r="BR167" s="18">
        <v>6</v>
      </c>
      <c r="BS167" s="29">
        <v>790</v>
      </c>
      <c r="BT167" s="29">
        <f t="shared" si="28"/>
        <v>4740</v>
      </c>
      <c r="BU167" s="24">
        <v>925</v>
      </c>
      <c r="BV167" s="24">
        <f t="shared" si="29"/>
        <v>5550</v>
      </c>
      <c r="BW167" s="24">
        <f t="shared" si="30"/>
        <v>137.36249999999998</v>
      </c>
      <c r="BX167" s="24">
        <f t="shared" si="31"/>
        <v>824.17499999999995</v>
      </c>
      <c r="BY167" s="29">
        <f t="shared" si="32"/>
        <v>117.315</v>
      </c>
      <c r="BZ167" s="29">
        <f t="shared" si="33"/>
        <v>703.89</v>
      </c>
    </row>
    <row r="168" spans="1:78" s="11" customFormat="1" ht="169.5" customHeight="1" x14ac:dyDescent="0.45">
      <c r="A168" s="22"/>
      <c r="B168" s="19" t="s">
        <v>328</v>
      </c>
      <c r="C168" s="19">
        <v>8065778</v>
      </c>
      <c r="D168" s="19" t="s">
        <v>95</v>
      </c>
      <c r="E168" s="19" t="s">
        <v>17</v>
      </c>
      <c r="F168" s="19" t="s">
        <v>112</v>
      </c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>
        <v>1</v>
      </c>
      <c r="BJ168" s="18"/>
      <c r="BK168" s="18"/>
      <c r="BL168" s="18"/>
      <c r="BM168" s="18"/>
      <c r="BN168" s="19"/>
      <c r="BO168" s="18"/>
      <c r="BP168" s="19"/>
      <c r="BQ168" s="21">
        <v>5045701044552</v>
      </c>
      <c r="BR168" s="18">
        <v>1</v>
      </c>
      <c r="BS168" s="29">
        <v>690</v>
      </c>
      <c r="BT168" s="29">
        <f t="shared" si="28"/>
        <v>690</v>
      </c>
      <c r="BU168" s="24">
        <v>805</v>
      </c>
      <c r="BV168" s="24">
        <f t="shared" si="29"/>
        <v>805</v>
      </c>
      <c r="BW168" s="24">
        <f t="shared" si="30"/>
        <v>119.54249999999999</v>
      </c>
      <c r="BX168" s="24">
        <f t="shared" si="31"/>
        <v>119.54249999999999</v>
      </c>
      <c r="BY168" s="29">
        <f t="shared" si="32"/>
        <v>102.46499999999999</v>
      </c>
      <c r="BZ168" s="29">
        <f t="shared" si="33"/>
        <v>102.46499999999999</v>
      </c>
    </row>
    <row r="169" spans="1:78" s="11" customFormat="1" ht="163.5" customHeight="1" x14ac:dyDescent="0.45">
      <c r="A169" s="22"/>
      <c r="B169" s="19" t="s">
        <v>333</v>
      </c>
      <c r="C169" s="19">
        <v>8072120</v>
      </c>
      <c r="D169" s="19" t="s">
        <v>95</v>
      </c>
      <c r="E169" s="19" t="s">
        <v>13</v>
      </c>
      <c r="F169" s="19" t="s">
        <v>267</v>
      </c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8"/>
      <c r="BK169" s="18"/>
      <c r="BL169" s="18">
        <v>1</v>
      </c>
      <c r="BM169" s="18"/>
      <c r="BN169" s="19"/>
      <c r="BO169" s="18"/>
      <c r="BP169" s="19"/>
      <c r="BQ169" s="21">
        <v>5045702227909</v>
      </c>
      <c r="BR169" s="18">
        <v>1</v>
      </c>
      <c r="BS169" s="29">
        <v>920</v>
      </c>
      <c r="BT169" s="29">
        <f t="shared" si="28"/>
        <v>920</v>
      </c>
      <c r="BU169" s="24">
        <v>1075</v>
      </c>
      <c r="BV169" s="24">
        <f t="shared" si="29"/>
        <v>1075</v>
      </c>
      <c r="BW169" s="24">
        <f t="shared" si="30"/>
        <v>159.63749999999999</v>
      </c>
      <c r="BX169" s="24">
        <f t="shared" si="31"/>
        <v>159.63749999999999</v>
      </c>
      <c r="BY169" s="29">
        <f t="shared" si="32"/>
        <v>136.62</v>
      </c>
      <c r="BZ169" s="29">
        <f t="shared" si="33"/>
        <v>136.62</v>
      </c>
    </row>
    <row r="170" spans="1:78" s="11" customFormat="1" ht="154.5" customHeight="1" x14ac:dyDescent="0.45">
      <c r="A170" s="22"/>
      <c r="B170" s="19" t="s">
        <v>323</v>
      </c>
      <c r="C170" s="19">
        <v>8077875</v>
      </c>
      <c r="D170" s="19" t="s">
        <v>5</v>
      </c>
      <c r="E170" s="19" t="s">
        <v>212</v>
      </c>
      <c r="F170" s="19" t="s">
        <v>127</v>
      </c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8"/>
      <c r="BK170" s="18"/>
      <c r="BL170" s="18"/>
      <c r="BM170" s="18"/>
      <c r="BN170" s="19">
        <v>1</v>
      </c>
      <c r="BO170" s="18"/>
      <c r="BP170" s="19"/>
      <c r="BQ170" s="21">
        <v>5045704548101</v>
      </c>
      <c r="BR170" s="18">
        <v>1</v>
      </c>
      <c r="BS170" s="29">
        <v>745</v>
      </c>
      <c r="BT170" s="29">
        <f t="shared" si="28"/>
        <v>745</v>
      </c>
      <c r="BU170" s="24">
        <v>870</v>
      </c>
      <c r="BV170" s="24">
        <f t="shared" si="29"/>
        <v>870</v>
      </c>
      <c r="BW170" s="24">
        <f t="shared" si="30"/>
        <v>129.19499999999999</v>
      </c>
      <c r="BX170" s="24">
        <f t="shared" si="31"/>
        <v>129.19499999999999</v>
      </c>
      <c r="BY170" s="29">
        <f t="shared" si="32"/>
        <v>110.63249999999999</v>
      </c>
      <c r="BZ170" s="29">
        <f t="shared" si="33"/>
        <v>110.63249999999999</v>
      </c>
    </row>
    <row r="171" spans="1:78" s="11" customFormat="1" ht="145.5" customHeight="1" x14ac:dyDescent="0.45">
      <c r="A171" s="22"/>
      <c r="B171" s="19" t="s">
        <v>334</v>
      </c>
      <c r="C171" s="19">
        <v>8077214</v>
      </c>
      <c r="D171" s="19" t="s">
        <v>5</v>
      </c>
      <c r="E171" s="19" t="s">
        <v>17</v>
      </c>
      <c r="F171" s="19" t="s">
        <v>335</v>
      </c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8">
        <v>1</v>
      </c>
      <c r="BK171" s="18"/>
      <c r="BL171" s="18">
        <v>1</v>
      </c>
      <c r="BM171" s="18"/>
      <c r="BN171" s="19"/>
      <c r="BO171" s="18"/>
      <c r="BP171" s="19"/>
      <c r="BQ171" s="21">
        <v>5045704392407</v>
      </c>
      <c r="BR171" s="18">
        <v>2</v>
      </c>
      <c r="BS171" s="29">
        <v>1700</v>
      </c>
      <c r="BT171" s="29">
        <f t="shared" si="28"/>
        <v>3400</v>
      </c>
      <c r="BU171" s="24">
        <v>1990</v>
      </c>
      <c r="BV171" s="24">
        <f t="shared" si="29"/>
        <v>3980</v>
      </c>
      <c r="BW171" s="24">
        <f t="shared" si="30"/>
        <v>295.51499999999999</v>
      </c>
      <c r="BX171" s="24">
        <f t="shared" si="31"/>
        <v>591.03</v>
      </c>
      <c r="BY171" s="29">
        <f t="shared" si="32"/>
        <v>252.45</v>
      </c>
      <c r="BZ171" s="29">
        <f t="shared" si="33"/>
        <v>504.9</v>
      </c>
    </row>
    <row r="172" spans="1:78" s="11" customFormat="1" ht="145.5" customHeight="1" x14ac:dyDescent="0.45">
      <c r="A172" s="22"/>
      <c r="B172" s="19" t="s">
        <v>336</v>
      </c>
      <c r="C172" s="19">
        <v>8071648</v>
      </c>
      <c r="D172" s="19" t="s">
        <v>95</v>
      </c>
      <c r="E172" s="19" t="s">
        <v>300</v>
      </c>
      <c r="F172" s="19" t="s">
        <v>337</v>
      </c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>
        <v>2</v>
      </c>
      <c r="BI172" s="19"/>
      <c r="BJ172" s="18"/>
      <c r="BK172" s="18"/>
      <c r="BL172" s="18"/>
      <c r="BM172" s="18"/>
      <c r="BN172" s="19"/>
      <c r="BO172" s="18"/>
      <c r="BP172" s="19"/>
      <c r="BQ172" s="21">
        <v>5045702034750</v>
      </c>
      <c r="BR172" s="18">
        <v>2</v>
      </c>
      <c r="BS172" s="29">
        <v>650</v>
      </c>
      <c r="BT172" s="29">
        <f t="shared" si="28"/>
        <v>1300</v>
      </c>
      <c r="BU172" s="24">
        <v>760</v>
      </c>
      <c r="BV172" s="24">
        <f t="shared" si="29"/>
        <v>1520</v>
      </c>
      <c r="BW172" s="24">
        <f t="shared" si="30"/>
        <v>112.86</v>
      </c>
      <c r="BX172" s="24">
        <f t="shared" si="31"/>
        <v>225.72</v>
      </c>
      <c r="BY172" s="29">
        <f t="shared" si="32"/>
        <v>96.524999999999991</v>
      </c>
      <c r="BZ172" s="29">
        <f t="shared" si="33"/>
        <v>193.04999999999998</v>
      </c>
    </row>
    <row r="173" spans="1:78" s="11" customFormat="1" ht="145.5" customHeight="1" x14ac:dyDescent="0.45">
      <c r="A173" s="22"/>
      <c r="B173" s="19" t="s">
        <v>338</v>
      </c>
      <c r="C173" s="19">
        <v>8049529</v>
      </c>
      <c r="D173" s="19" t="s">
        <v>5</v>
      </c>
      <c r="E173" s="19" t="s">
        <v>13</v>
      </c>
      <c r="F173" s="19" t="s">
        <v>339</v>
      </c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8"/>
      <c r="BK173" s="18"/>
      <c r="BL173" s="18"/>
      <c r="BM173" s="18"/>
      <c r="BN173" s="19"/>
      <c r="BO173" s="18">
        <v>1</v>
      </c>
      <c r="BP173" s="19"/>
      <c r="BQ173" s="21">
        <v>5045627448984</v>
      </c>
      <c r="BR173" s="18">
        <v>1</v>
      </c>
      <c r="BS173" s="29">
        <v>550</v>
      </c>
      <c r="BT173" s="29">
        <f t="shared" si="28"/>
        <v>550</v>
      </c>
      <c r="BU173" s="24">
        <v>645</v>
      </c>
      <c r="BV173" s="24">
        <f t="shared" si="29"/>
        <v>645</v>
      </c>
      <c r="BW173" s="24">
        <f t="shared" si="30"/>
        <v>95.782499999999999</v>
      </c>
      <c r="BX173" s="24">
        <f t="shared" si="31"/>
        <v>95.782499999999999</v>
      </c>
      <c r="BY173" s="29">
        <f t="shared" si="32"/>
        <v>81.674999999999997</v>
      </c>
      <c r="BZ173" s="29">
        <f t="shared" si="33"/>
        <v>81.674999999999997</v>
      </c>
    </row>
    <row r="174" spans="1:78" s="11" customFormat="1" ht="145.5" customHeight="1" x14ac:dyDescent="0.45">
      <c r="A174" s="22"/>
      <c r="B174" s="19" t="s">
        <v>340</v>
      </c>
      <c r="C174" s="19">
        <v>8032059</v>
      </c>
      <c r="D174" s="19" t="s">
        <v>95</v>
      </c>
      <c r="E174" s="19" t="s">
        <v>258</v>
      </c>
      <c r="F174" s="19" t="s">
        <v>341</v>
      </c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8">
        <v>4</v>
      </c>
      <c r="BK174" s="18">
        <v>5</v>
      </c>
      <c r="BL174" s="18">
        <v>4</v>
      </c>
      <c r="BM174" s="18"/>
      <c r="BN174" s="19"/>
      <c r="BO174" s="18"/>
      <c r="BP174" s="19"/>
      <c r="BQ174" s="21">
        <v>5045622927019</v>
      </c>
      <c r="BR174" s="18">
        <v>13</v>
      </c>
      <c r="BS174" s="29">
        <v>460</v>
      </c>
      <c r="BT174" s="29">
        <f t="shared" si="28"/>
        <v>5980</v>
      </c>
      <c r="BU174" s="24">
        <v>540</v>
      </c>
      <c r="BV174" s="24">
        <f t="shared" si="29"/>
        <v>7020</v>
      </c>
      <c r="BW174" s="24">
        <f t="shared" si="30"/>
        <v>80.19</v>
      </c>
      <c r="BX174" s="24">
        <f t="shared" si="31"/>
        <v>1042.47</v>
      </c>
      <c r="BY174" s="29">
        <f t="shared" si="32"/>
        <v>68.31</v>
      </c>
      <c r="BZ174" s="29">
        <f t="shared" si="33"/>
        <v>888.03</v>
      </c>
    </row>
    <row r="175" spans="1:78" s="11" customFormat="1" ht="145.5" customHeight="1" x14ac:dyDescent="0.45">
      <c r="A175" s="22"/>
      <c r="B175" s="19" t="s">
        <v>342</v>
      </c>
      <c r="C175" s="19">
        <v>8076945</v>
      </c>
      <c r="D175" s="19" t="s">
        <v>95</v>
      </c>
      <c r="E175" s="19" t="s">
        <v>17</v>
      </c>
      <c r="F175" s="19" t="s">
        <v>343</v>
      </c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8"/>
      <c r="BK175" s="18"/>
      <c r="BL175" s="18"/>
      <c r="BM175" s="18"/>
      <c r="BN175" s="19">
        <v>1</v>
      </c>
      <c r="BO175" s="18"/>
      <c r="BP175" s="19"/>
      <c r="BQ175" s="21">
        <v>5045704355891</v>
      </c>
      <c r="BR175" s="18">
        <v>1</v>
      </c>
      <c r="BS175" s="29">
        <v>1450</v>
      </c>
      <c r="BT175" s="29">
        <f t="shared" si="28"/>
        <v>1450</v>
      </c>
      <c r="BU175" s="24">
        <v>1695</v>
      </c>
      <c r="BV175" s="24">
        <f t="shared" si="29"/>
        <v>1695</v>
      </c>
      <c r="BW175" s="24">
        <f t="shared" si="30"/>
        <v>251.70749999999998</v>
      </c>
      <c r="BX175" s="24">
        <f t="shared" si="31"/>
        <v>251.70749999999998</v>
      </c>
      <c r="BY175" s="29">
        <f t="shared" si="32"/>
        <v>215.32499999999999</v>
      </c>
      <c r="BZ175" s="29">
        <f t="shared" si="33"/>
        <v>215.32499999999999</v>
      </c>
    </row>
    <row r="176" spans="1:78" s="11" customFormat="1" ht="174" customHeight="1" x14ac:dyDescent="0.45">
      <c r="A176" s="22"/>
      <c r="B176" s="19" t="s">
        <v>344</v>
      </c>
      <c r="C176" s="19">
        <v>8084712</v>
      </c>
      <c r="D176" s="19" t="s">
        <v>95</v>
      </c>
      <c r="E176" s="19" t="s">
        <v>216</v>
      </c>
      <c r="F176" s="19" t="s">
        <v>345</v>
      </c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8"/>
      <c r="BK176" s="18">
        <v>2</v>
      </c>
      <c r="BL176" s="18"/>
      <c r="BM176" s="18"/>
      <c r="BN176" s="19"/>
      <c r="BO176" s="18"/>
      <c r="BP176" s="19"/>
      <c r="BQ176" s="21">
        <v>5045705435714</v>
      </c>
      <c r="BR176" s="18">
        <v>2</v>
      </c>
      <c r="BS176" s="29">
        <v>2950</v>
      </c>
      <c r="BT176" s="29">
        <f t="shared" si="28"/>
        <v>5900</v>
      </c>
      <c r="BU176" s="24">
        <v>3450</v>
      </c>
      <c r="BV176" s="24">
        <f t="shared" si="29"/>
        <v>6900</v>
      </c>
      <c r="BW176" s="24">
        <f t="shared" si="30"/>
        <v>512.32499999999993</v>
      </c>
      <c r="BX176" s="24">
        <f t="shared" si="31"/>
        <v>1024.6499999999999</v>
      </c>
      <c r="BY176" s="29">
        <f t="shared" si="32"/>
        <v>438.07499999999999</v>
      </c>
      <c r="BZ176" s="29">
        <f t="shared" si="33"/>
        <v>876.15</v>
      </c>
    </row>
    <row r="177" spans="1:78" s="11" customFormat="1" ht="157.5" customHeight="1" x14ac:dyDescent="0.45">
      <c r="A177" s="22"/>
      <c r="B177" s="19" t="s">
        <v>346</v>
      </c>
      <c r="C177" s="19">
        <v>8074081</v>
      </c>
      <c r="D177" s="19" t="s">
        <v>95</v>
      </c>
      <c r="E177" s="19" t="s">
        <v>205</v>
      </c>
      <c r="F177" s="19" t="s">
        <v>97</v>
      </c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>
        <v>1</v>
      </c>
      <c r="BJ177" s="18"/>
      <c r="BK177" s="18"/>
      <c r="BL177" s="18"/>
      <c r="BM177" s="18"/>
      <c r="BN177" s="19"/>
      <c r="BO177" s="18"/>
      <c r="BP177" s="19"/>
      <c r="BQ177" s="21">
        <v>5045704047413</v>
      </c>
      <c r="BR177" s="18">
        <v>1</v>
      </c>
      <c r="BS177" s="29">
        <v>1450</v>
      </c>
      <c r="BT177" s="29">
        <f t="shared" si="28"/>
        <v>1450</v>
      </c>
      <c r="BU177" s="24">
        <v>1695</v>
      </c>
      <c r="BV177" s="24">
        <f t="shared" si="29"/>
        <v>1695</v>
      </c>
      <c r="BW177" s="24">
        <f t="shared" si="30"/>
        <v>251.70749999999998</v>
      </c>
      <c r="BX177" s="24">
        <f t="shared" si="31"/>
        <v>251.70749999999998</v>
      </c>
      <c r="BY177" s="29">
        <f t="shared" si="32"/>
        <v>215.32499999999999</v>
      </c>
      <c r="BZ177" s="29">
        <f t="shared" si="33"/>
        <v>215.32499999999999</v>
      </c>
    </row>
    <row r="178" spans="1:78" s="11" customFormat="1" ht="160.5" customHeight="1" x14ac:dyDescent="0.45">
      <c r="A178" s="22"/>
      <c r="B178" s="19" t="s">
        <v>347</v>
      </c>
      <c r="C178" s="19">
        <v>8072686</v>
      </c>
      <c r="D178" s="19" t="s">
        <v>95</v>
      </c>
      <c r="E178" s="19" t="s">
        <v>205</v>
      </c>
      <c r="F178" s="19" t="s">
        <v>119</v>
      </c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>
        <v>1</v>
      </c>
      <c r="BJ178" s="18"/>
      <c r="BK178" s="18"/>
      <c r="BL178" s="18"/>
      <c r="BM178" s="18"/>
      <c r="BN178" s="19"/>
      <c r="BO178" s="18"/>
      <c r="BP178" s="19"/>
      <c r="BQ178" s="21">
        <v>5045702310960</v>
      </c>
      <c r="BR178" s="18">
        <v>1</v>
      </c>
      <c r="BS178" s="29">
        <v>1150</v>
      </c>
      <c r="BT178" s="29">
        <f t="shared" si="28"/>
        <v>1150</v>
      </c>
      <c r="BU178" s="24">
        <v>1345</v>
      </c>
      <c r="BV178" s="24">
        <f t="shared" si="29"/>
        <v>1345</v>
      </c>
      <c r="BW178" s="24">
        <f t="shared" si="30"/>
        <v>199.73249999999999</v>
      </c>
      <c r="BX178" s="24">
        <f t="shared" si="31"/>
        <v>199.73249999999999</v>
      </c>
      <c r="BY178" s="29">
        <f t="shared" si="32"/>
        <v>170.77500000000001</v>
      </c>
      <c r="BZ178" s="29">
        <f t="shared" si="33"/>
        <v>170.77500000000001</v>
      </c>
    </row>
    <row r="179" spans="1:78" s="11" customFormat="1" ht="145.5" customHeight="1" x14ac:dyDescent="0.45">
      <c r="A179" s="22"/>
      <c r="B179" s="19" t="s">
        <v>348</v>
      </c>
      <c r="C179" s="19">
        <v>8065676</v>
      </c>
      <c r="D179" s="19" t="s">
        <v>95</v>
      </c>
      <c r="E179" s="19" t="s">
        <v>243</v>
      </c>
      <c r="F179" s="19" t="s">
        <v>349</v>
      </c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8"/>
      <c r="BK179" s="18">
        <v>1</v>
      </c>
      <c r="BL179" s="18"/>
      <c r="BM179" s="18"/>
      <c r="BN179" s="19"/>
      <c r="BO179" s="18"/>
      <c r="BP179" s="19"/>
      <c r="BQ179" s="21">
        <v>5045701159645</v>
      </c>
      <c r="BR179" s="18">
        <v>1</v>
      </c>
      <c r="BS179" s="29">
        <v>1500</v>
      </c>
      <c r="BT179" s="29">
        <f t="shared" si="28"/>
        <v>1500</v>
      </c>
      <c r="BU179" s="24">
        <v>1755</v>
      </c>
      <c r="BV179" s="24">
        <f t="shared" si="29"/>
        <v>1755</v>
      </c>
      <c r="BW179" s="24">
        <f t="shared" si="30"/>
        <v>260.61750000000001</v>
      </c>
      <c r="BX179" s="24">
        <f t="shared" si="31"/>
        <v>260.61750000000001</v>
      </c>
      <c r="BY179" s="29">
        <f t="shared" si="32"/>
        <v>222.75</v>
      </c>
      <c r="BZ179" s="29">
        <f t="shared" si="33"/>
        <v>222.75</v>
      </c>
    </row>
    <row r="180" spans="1:78" s="11" customFormat="1" ht="145.5" customHeight="1" x14ac:dyDescent="0.45">
      <c r="A180" s="22"/>
      <c r="B180" s="19" t="s">
        <v>350</v>
      </c>
      <c r="C180" s="19">
        <v>8070916</v>
      </c>
      <c r="D180" s="19" t="s">
        <v>95</v>
      </c>
      <c r="E180" s="19" t="s">
        <v>212</v>
      </c>
      <c r="F180" s="19" t="s">
        <v>351</v>
      </c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>
        <v>1</v>
      </c>
      <c r="BI180" s="19"/>
      <c r="BJ180" s="18"/>
      <c r="BK180" s="18"/>
      <c r="BL180" s="18"/>
      <c r="BM180" s="18"/>
      <c r="BN180" s="19"/>
      <c r="BO180" s="18"/>
      <c r="BP180" s="19"/>
      <c r="BQ180" s="21">
        <v>5045701767376</v>
      </c>
      <c r="BR180" s="18">
        <v>1</v>
      </c>
      <c r="BS180" s="29">
        <v>490</v>
      </c>
      <c r="BT180" s="29">
        <f t="shared" si="28"/>
        <v>490</v>
      </c>
      <c r="BU180" s="24">
        <v>575</v>
      </c>
      <c r="BV180" s="24">
        <f t="shared" si="29"/>
        <v>575</v>
      </c>
      <c r="BW180" s="24">
        <f t="shared" si="30"/>
        <v>85.387500000000003</v>
      </c>
      <c r="BX180" s="24">
        <f t="shared" si="31"/>
        <v>85.387500000000003</v>
      </c>
      <c r="BY180" s="29">
        <f t="shared" si="32"/>
        <v>72.765000000000001</v>
      </c>
      <c r="BZ180" s="29">
        <f t="shared" si="33"/>
        <v>72.765000000000001</v>
      </c>
    </row>
    <row r="181" spans="1:78" s="11" customFormat="1" ht="168" customHeight="1" x14ac:dyDescent="0.45">
      <c r="A181" s="22"/>
      <c r="B181" s="19" t="s">
        <v>234</v>
      </c>
      <c r="C181" s="19">
        <v>8075912</v>
      </c>
      <c r="D181" s="19" t="s">
        <v>95</v>
      </c>
      <c r="E181" s="19" t="s">
        <v>216</v>
      </c>
      <c r="F181" s="19" t="s">
        <v>235</v>
      </c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>
        <v>1</v>
      </c>
      <c r="BJ181" s="18">
        <v>2</v>
      </c>
      <c r="BK181" s="18">
        <v>2</v>
      </c>
      <c r="BL181" s="18">
        <v>3</v>
      </c>
      <c r="BM181" s="18"/>
      <c r="BN181" s="19"/>
      <c r="BO181" s="18"/>
      <c r="BP181" s="19"/>
      <c r="BQ181" s="21">
        <v>5045704404858</v>
      </c>
      <c r="BR181" s="18">
        <v>8</v>
      </c>
      <c r="BS181" s="29">
        <v>1950</v>
      </c>
      <c r="BT181" s="29">
        <f t="shared" si="28"/>
        <v>15600</v>
      </c>
      <c r="BU181" s="24">
        <v>2280</v>
      </c>
      <c r="BV181" s="24">
        <f t="shared" si="29"/>
        <v>18240</v>
      </c>
      <c r="BW181" s="24">
        <f t="shared" si="30"/>
        <v>338.58</v>
      </c>
      <c r="BX181" s="24">
        <f t="shared" si="31"/>
        <v>2708.64</v>
      </c>
      <c r="BY181" s="29">
        <f t="shared" si="32"/>
        <v>289.57499999999999</v>
      </c>
      <c r="BZ181" s="29">
        <f t="shared" si="33"/>
        <v>2316.6</v>
      </c>
    </row>
    <row r="182" spans="1:78" s="11" customFormat="1" ht="160.5" customHeight="1" x14ac:dyDescent="0.45">
      <c r="A182" s="22"/>
      <c r="B182" s="19" t="s">
        <v>352</v>
      </c>
      <c r="C182" s="19">
        <v>8075917</v>
      </c>
      <c r="D182" s="19" t="s">
        <v>95</v>
      </c>
      <c r="E182" s="19" t="s">
        <v>216</v>
      </c>
      <c r="F182" s="19" t="s">
        <v>97</v>
      </c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8">
        <v>1</v>
      </c>
      <c r="BK182" s="18">
        <v>1</v>
      </c>
      <c r="BL182" s="18">
        <v>1</v>
      </c>
      <c r="BM182" s="18">
        <v>1</v>
      </c>
      <c r="BN182" s="19">
        <v>1</v>
      </c>
      <c r="BO182" s="18"/>
      <c r="BP182" s="19"/>
      <c r="BQ182" s="21">
        <v>5045704405930</v>
      </c>
      <c r="BR182" s="18">
        <v>5</v>
      </c>
      <c r="BS182" s="29">
        <v>1690</v>
      </c>
      <c r="BT182" s="29">
        <f t="shared" si="28"/>
        <v>8450</v>
      </c>
      <c r="BU182" s="24">
        <v>1975</v>
      </c>
      <c r="BV182" s="24">
        <f t="shared" si="29"/>
        <v>9875</v>
      </c>
      <c r="BW182" s="24">
        <f t="shared" si="30"/>
        <v>293.28749999999997</v>
      </c>
      <c r="BX182" s="24">
        <f t="shared" si="31"/>
        <v>1466.4374999999998</v>
      </c>
      <c r="BY182" s="29">
        <f t="shared" si="32"/>
        <v>250.96499999999997</v>
      </c>
      <c r="BZ182" s="29">
        <f t="shared" si="33"/>
        <v>1254.8249999999998</v>
      </c>
    </row>
    <row r="183" spans="1:78" s="11" customFormat="1" ht="154.5" customHeight="1" x14ac:dyDescent="0.45">
      <c r="A183" s="22"/>
      <c r="B183" s="19" t="s">
        <v>353</v>
      </c>
      <c r="C183" s="19">
        <v>8077605</v>
      </c>
      <c r="D183" s="19" t="s">
        <v>95</v>
      </c>
      <c r="E183" s="19" t="s">
        <v>17</v>
      </c>
      <c r="F183" s="19" t="s">
        <v>129</v>
      </c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8">
        <v>6</v>
      </c>
      <c r="BK183" s="18">
        <v>5</v>
      </c>
      <c r="BL183" s="18">
        <v>6</v>
      </c>
      <c r="BM183" s="18"/>
      <c r="BN183" s="19">
        <v>1</v>
      </c>
      <c r="BO183" s="18">
        <v>2</v>
      </c>
      <c r="BP183" s="19"/>
      <c r="BQ183" s="21">
        <v>5045704456031</v>
      </c>
      <c r="BR183" s="18">
        <v>20</v>
      </c>
      <c r="BS183" s="29">
        <v>990</v>
      </c>
      <c r="BT183" s="29">
        <f t="shared" si="28"/>
        <v>19800</v>
      </c>
      <c r="BU183" s="24">
        <v>1160</v>
      </c>
      <c r="BV183" s="24">
        <f t="shared" si="29"/>
        <v>23200</v>
      </c>
      <c r="BW183" s="24">
        <f t="shared" si="30"/>
        <v>172.26</v>
      </c>
      <c r="BX183" s="24">
        <f t="shared" si="31"/>
        <v>3445.2</v>
      </c>
      <c r="BY183" s="29">
        <f t="shared" si="32"/>
        <v>147.01499999999999</v>
      </c>
      <c r="BZ183" s="29">
        <f t="shared" si="33"/>
        <v>2940.2999999999997</v>
      </c>
    </row>
    <row r="184" spans="1:78" s="11" customFormat="1" ht="159" customHeight="1" x14ac:dyDescent="0.45">
      <c r="A184" s="22"/>
      <c r="B184" s="19" t="s">
        <v>354</v>
      </c>
      <c r="C184" s="19">
        <v>8081169</v>
      </c>
      <c r="D184" s="19" t="s">
        <v>95</v>
      </c>
      <c r="E184" s="19" t="s">
        <v>96</v>
      </c>
      <c r="F184" s="19" t="s">
        <v>97</v>
      </c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>
        <v>5</v>
      </c>
      <c r="BJ184" s="18">
        <v>36</v>
      </c>
      <c r="BK184" s="18">
        <v>33</v>
      </c>
      <c r="BL184" s="18">
        <v>28</v>
      </c>
      <c r="BM184" s="18">
        <v>15</v>
      </c>
      <c r="BN184" s="19">
        <v>9</v>
      </c>
      <c r="BO184" s="18">
        <v>1</v>
      </c>
      <c r="BP184" s="19"/>
      <c r="BQ184" s="21">
        <v>5045704821433</v>
      </c>
      <c r="BR184" s="18">
        <v>127</v>
      </c>
      <c r="BS184" s="29">
        <v>1090</v>
      </c>
      <c r="BT184" s="29">
        <f t="shared" si="28"/>
        <v>138430</v>
      </c>
      <c r="BU184" s="24">
        <v>1275</v>
      </c>
      <c r="BV184" s="24">
        <f t="shared" si="29"/>
        <v>161925</v>
      </c>
      <c r="BW184" s="24">
        <f t="shared" si="30"/>
        <v>189.33749999999998</v>
      </c>
      <c r="BX184" s="24">
        <f t="shared" si="31"/>
        <v>24045.862499999996</v>
      </c>
      <c r="BY184" s="29">
        <f t="shared" si="32"/>
        <v>161.86499999999998</v>
      </c>
      <c r="BZ184" s="29">
        <f t="shared" si="33"/>
        <v>20556.854999999996</v>
      </c>
    </row>
    <row r="185" spans="1:78" s="11" customFormat="1" ht="145.5" customHeight="1" x14ac:dyDescent="0.45">
      <c r="A185" s="22"/>
      <c r="B185" s="19" t="s">
        <v>355</v>
      </c>
      <c r="C185" s="19">
        <v>8062609</v>
      </c>
      <c r="D185" s="19" t="s">
        <v>95</v>
      </c>
      <c r="E185" s="19" t="s">
        <v>356</v>
      </c>
      <c r="F185" s="19" t="s">
        <v>357</v>
      </c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8">
        <v>1</v>
      </c>
      <c r="BK185" s="18">
        <v>2</v>
      </c>
      <c r="BL185" s="18">
        <v>2</v>
      </c>
      <c r="BM185" s="18"/>
      <c r="BN185" s="19"/>
      <c r="BO185" s="18"/>
      <c r="BP185" s="19"/>
      <c r="BQ185" s="21">
        <v>5045700493146</v>
      </c>
      <c r="BR185" s="18">
        <v>5</v>
      </c>
      <c r="BS185" s="29">
        <v>395</v>
      </c>
      <c r="BT185" s="29">
        <f t="shared" si="28"/>
        <v>1975</v>
      </c>
      <c r="BU185" s="24">
        <v>460</v>
      </c>
      <c r="BV185" s="24">
        <f t="shared" si="29"/>
        <v>2300</v>
      </c>
      <c r="BW185" s="24">
        <f t="shared" si="30"/>
        <v>68.31</v>
      </c>
      <c r="BX185" s="24">
        <f t="shared" si="31"/>
        <v>341.55</v>
      </c>
      <c r="BY185" s="29">
        <f t="shared" si="32"/>
        <v>58.657499999999999</v>
      </c>
      <c r="BZ185" s="29">
        <f t="shared" si="33"/>
        <v>293.28750000000002</v>
      </c>
    </row>
    <row r="186" spans="1:78" s="11" customFormat="1" ht="145.5" customHeight="1" x14ac:dyDescent="0.45">
      <c r="A186" s="22"/>
      <c r="B186" s="19" t="s">
        <v>211</v>
      </c>
      <c r="C186" s="19">
        <v>8072099</v>
      </c>
      <c r="D186" s="19" t="s">
        <v>5</v>
      </c>
      <c r="E186" s="19" t="s">
        <v>212</v>
      </c>
      <c r="F186" s="19" t="s">
        <v>97</v>
      </c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8">
        <v>2</v>
      </c>
      <c r="BK186" s="18"/>
      <c r="BL186" s="18"/>
      <c r="BM186" s="18"/>
      <c r="BN186" s="19"/>
      <c r="BO186" s="18"/>
      <c r="BP186" s="19"/>
      <c r="BQ186" s="21">
        <v>5045702227275</v>
      </c>
      <c r="BR186" s="18">
        <v>2</v>
      </c>
      <c r="BS186" s="29">
        <v>560</v>
      </c>
      <c r="BT186" s="29">
        <f t="shared" si="28"/>
        <v>1120</v>
      </c>
      <c r="BU186" s="24">
        <v>655</v>
      </c>
      <c r="BV186" s="24">
        <f t="shared" si="29"/>
        <v>1310</v>
      </c>
      <c r="BW186" s="24">
        <f t="shared" si="30"/>
        <v>97.267499999999998</v>
      </c>
      <c r="BX186" s="24">
        <f t="shared" si="31"/>
        <v>194.535</v>
      </c>
      <c r="BY186" s="29">
        <f t="shared" si="32"/>
        <v>83.16</v>
      </c>
      <c r="BZ186" s="29">
        <f t="shared" si="33"/>
        <v>166.32</v>
      </c>
    </row>
    <row r="187" spans="1:78" s="11" customFormat="1" ht="145.5" customHeight="1" x14ac:dyDescent="0.45">
      <c r="A187" s="22"/>
      <c r="B187" s="19" t="s">
        <v>358</v>
      </c>
      <c r="C187" s="19">
        <v>8088868</v>
      </c>
      <c r="D187" s="19" t="s">
        <v>95</v>
      </c>
      <c r="E187" s="19" t="s">
        <v>216</v>
      </c>
      <c r="F187" s="19" t="s">
        <v>291</v>
      </c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>
        <v>1</v>
      </c>
      <c r="BJ187" s="18">
        <v>23</v>
      </c>
      <c r="BK187" s="18">
        <v>19</v>
      </c>
      <c r="BL187" s="18">
        <v>18</v>
      </c>
      <c r="BM187" s="18">
        <v>5</v>
      </c>
      <c r="BN187" s="19">
        <v>2</v>
      </c>
      <c r="BO187" s="18"/>
      <c r="BP187" s="19"/>
      <c r="BQ187" s="21">
        <v>5045706156878</v>
      </c>
      <c r="BR187" s="18">
        <v>68</v>
      </c>
      <c r="BS187" s="29">
        <v>980</v>
      </c>
      <c r="BT187" s="29">
        <f t="shared" si="28"/>
        <v>66640</v>
      </c>
      <c r="BU187" s="24">
        <v>1145</v>
      </c>
      <c r="BV187" s="24">
        <f t="shared" si="29"/>
        <v>77860</v>
      </c>
      <c r="BW187" s="24">
        <f t="shared" si="30"/>
        <v>170.0325</v>
      </c>
      <c r="BX187" s="24">
        <f t="shared" si="31"/>
        <v>11562.21</v>
      </c>
      <c r="BY187" s="29">
        <f t="shared" si="32"/>
        <v>145.53</v>
      </c>
      <c r="BZ187" s="29">
        <f t="shared" si="33"/>
        <v>9896.0400000000009</v>
      </c>
    </row>
    <row r="188" spans="1:78" s="11" customFormat="1" ht="157.5" customHeight="1" x14ac:dyDescent="0.45">
      <c r="A188" s="22"/>
      <c r="B188" s="19" t="s">
        <v>359</v>
      </c>
      <c r="C188" s="19">
        <v>8065602</v>
      </c>
      <c r="D188" s="19" t="s">
        <v>95</v>
      </c>
      <c r="E188" s="19" t="s">
        <v>360</v>
      </c>
      <c r="F188" s="19" t="s">
        <v>249</v>
      </c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>
        <v>4</v>
      </c>
      <c r="BJ188" s="18">
        <v>11</v>
      </c>
      <c r="BK188" s="18">
        <v>14</v>
      </c>
      <c r="BL188" s="18">
        <v>9</v>
      </c>
      <c r="BM188" s="18">
        <v>12</v>
      </c>
      <c r="BN188" s="19">
        <v>2</v>
      </c>
      <c r="BO188" s="18"/>
      <c r="BP188" s="19"/>
      <c r="BQ188" s="21">
        <v>5045701157849</v>
      </c>
      <c r="BR188" s="18">
        <v>52</v>
      </c>
      <c r="BS188" s="29">
        <v>490</v>
      </c>
      <c r="BT188" s="29">
        <f t="shared" si="28"/>
        <v>25480</v>
      </c>
      <c r="BU188" s="24">
        <v>575</v>
      </c>
      <c r="BV188" s="24">
        <f t="shared" si="29"/>
        <v>29900</v>
      </c>
      <c r="BW188" s="24">
        <f t="shared" si="30"/>
        <v>85.387500000000003</v>
      </c>
      <c r="BX188" s="24">
        <f t="shared" si="31"/>
        <v>4440.1500000000005</v>
      </c>
      <c r="BY188" s="29">
        <f t="shared" si="32"/>
        <v>72.765000000000001</v>
      </c>
      <c r="BZ188" s="29">
        <f t="shared" si="33"/>
        <v>3783.78</v>
      </c>
    </row>
    <row r="189" spans="1:78" s="11" customFormat="1" ht="145.5" customHeight="1" x14ac:dyDescent="0.45">
      <c r="A189" s="22"/>
      <c r="B189" s="19" t="s">
        <v>361</v>
      </c>
      <c r="C189" s="19">
        <v>8081293</v>
      </c>
      <c r="D189" s="19" t="s">
        <v>95</v>
      </c>
      <c r="E189" s="19" t="s">
        <v>216</v>
      </c>
      <c r="F189" s="19" t="s">
        <v>184</v>
      </c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>
        <v>8</v>
      </c>
      <c r="BJ189" s="18">
        <v>15</v>
      </c>
      <c r="BK189" s="18">
        <v>19</v>
      </c>
      <c r="BL189" s="18">
        <v>11</v>
      </c>
      <c r="BM189" s="18">
        <v>7</v>
      </c>
      <c r="BN189" s="19">
        <v>1</v>
      </c>
      <c r="BO189" s="18">
        <v>1</v>
      </c>
      <c r="BP189" s="19"/>
      <c r="BQ189" s="21">
        <v>5045704823352</v>
      </c>
      <c r="BR189" s="18">
        <v>62</v>
      </c>
      <c r="BS189" s="29">
        <v>600</v>
      </c>
      <c r="BT189" s="29">
        <f t="shared" si="28"/>
        <v>37200</v>
      </c>
      <c r="BU189" s="24">
        <v>700</v>
      </c>
      <c r="BV189" s="24">
        <f t="shared" si="29"/>
        <v>43400</v>
      </c>
      <c r="BW189" s="24">
        <f t="shared" si="30"/>
        <v>103.94999999999999</v>
      </c>
      <c r="BX189" s="24">
        <f t="shared" si="31"/>
        <v>6444.9</v>
      </c>
      <c r="BY189" s="29">
        <f t="shared" si="32"/>
        <v>89.1</v>
      </c>
      <c r="BZ189" s="29">
        <f t="shared" si="33"/>
        <v>5524.2</v>
      </c>
    </row>
    <row r="190" spans="1:78" s="11" customFormat="1" ht="154.5" customHeight="1" x14ac:dyDescent="0.45">
      <c r="A190" s="22"/>
      <c r="B190" s="19" t="s">
        <v>362</v>
      </c>
      <c r="C190" s="19">
        <v>8072751</v>
      </c>
      <c r="D190" s="19" t="s">
        <v>5</v>
      </c>
      <c r="E190" s="19" t="s">
        <v>212</v>
      </c>
      <c r="F190" s="19" t="s">
        <v>214</v>
      </c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8">
        <v>2</v>
      </c>
      <c r="BK190" s="18"/>
      <c r="BL190" s="18">
        <v>2</v>
      </c>
      <c r="BM190" s="18">
        <v>2</v>
      </c>
      <c r="BN190" s="19"/>
      <c r="BO190" s="18">
        <v>1</v>
      </c>
      <c r="BP190" s="19"/>
      <c r="BQ190" s="21">
        <v>5045702323472</v>
      </c>
      <c r="BR190" s="18">
        <v>7</v>
      </c>
      <c r="BS190" s="29">
        <v>500</v>
      </c>
      <c r="BT190" s="29">
        <f t="shared" si="28"/>
        <v>3500</v>
      </c>
      <c r="BU190" s="24">
        <v>585</v>
      </c>
      <c r="BV190" s="24">
        <f t="shared" si="29"/>
        <v>4095</v>
      </c>
      <c r="BW190" s="24">
        <f t="shared" si="30"/>
        <v>86.872500000000002</v>
      </c>
      <c r="BX190" s="24">
        <f t="shared" si="31"/>
        <v>608.10750000000007</v>
      </c>
      <c r="BY190" s="29">
        <f t="shared" si="32"/>
        <v>74.25</v>
      </c>
      <c r="BZ190" s="29">
        <f t="shared" si="33"/>
        <v>519.75</v>
      </c>
    </row>
    <row r="191" spans="1:78" s="11" customFormat="1" ht="145.5" customHeight="1" x14ac:dyDescent="0.45">
      <c r="A191" s="22"/>
      <c r="B191" s="19" t="s">
        <v>363</v>
      </c>
      <c r="C191" s="19">
        <v>8048445</v>
      </c>
      <c r="D191" s="19" t="s">
        <v>5</v>
      </c>
      <c r="E191" s="19" t="s">
        <v>17</v>
      </c>
      <c r="F191" s="19" t="s">
        <v>364</v>
      </c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8"/>
      <c r="BK191" s="18"/>
      <c r="BL191" s="18"/>
      <c r="BM191" s="18">
        <v>1</v>
      </c>
      <c r="BN191" s="19">
        <v>8</v>
      </c>
      <c r="BO191" s="18">
        <v>1</v>
      </c>
      <c r="BP191" s="19"/>
      <c r="BQ191" s="21">
        <v>5045627096970</v>
      </c>
      <c r="BR191" s="18">
        <v>10</v>
      </c>
      <c r="BS191" s="29">
        <v>1190</v>
      </c>
      <c r="BT191" s="29">
        <f t="shared" si="28"/>
        <v>11900</v>
      </c>
      <c r="BU191" s="24">
        <v>1390</v>
      </c>
      <c r="BV191" s="24">
        <f t="shared" si="29"/>
        <v>13900</v>
      </c>
      <c r="BW191" s="24">
        <f t="shared" si="30"/>
        <v>206.41499999999999</v>
      </c>
      <c r="BX191" s="24">
        <f t="shared" si="31"/>
        <v>2064.15</v>
      </c>
      <c r="BY191" s="29">
        <f t="shared" si="32"/>
        <v>176.715</v>
      </c>
      <c r="BZ191" s="29">
        <f t="shared" si="33"/>
        <v>1767.15</v>
      </c>
    </row>
    <row r="192" spans="1:78" s="11" customFormat="1" ht="145.5" customHeight="1" x14ac:dyDescent="0.45">
      <c r="A192" s="22"/>
      <c r="B192" s="19" t="s">
        <v>365</v>
      </c>
      <c r="C192" s="19">
        <v>8082740</v>
      </c>
      <c r="D192" s="19" t="s">
        <v>95</v>
      </c>
      <c r="E192" s="19" t="s">
        <v>366</v>
      </c>
      <c r="F192" s="19" t="s">
        <v>127</v>
      </c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>
        <v>2</v>
      </c>
      <c r="BJ192" s="18">
        <v>1</v>
      </c>
      <c r="BK192" s="18">
        <v>3</v>
      </c>
      <c r="BL192" s="18">
        <v>3</v>
      </c>
      <c r="BM192" s="18">
        <v>1</v>
      </c>
      <c r="BN192" s="19">
        <v>4</v>
      </c>
      <c r="BO192" s="18">
        <v>2</v>
      </c>
      <c r="BP192" s="19"/>
      <c r="BQ192" s="21">
        <v>5045705000981</v>
      </c>
      <c r="BR192" s="18">
        <v>16</v>
      </c>
      <c r="BS192" s="29">
        <v>1050</v>
      </c>
      <c r="BT192" s="29">
        <f t="shared" ref="BT192:BT250" si="35">BR192*BS192</f>
        <v>16800</v>
      </c>
      <c r="BU192" s="24">
        <v>1230</v>
      </c>
      <c r="BV192" s="24">
        <f t="shared" si="29"/>
        <v>19680</v>
      </c>
      <c r="BW192" s="24">
        <f t="shared" si="30"/>
        <v>182.655</v>
      </c>
      <c r="BX192" s="24">
        <f t="shared" si="31"/>
        <v>2922.48</v>
      </c>
      <c r="BY192" s="29">
        <f t="shared" si="32"/>
        <v>155.92499999999998</v>
      </c>
      <c r="BZ192" s="29">
        <f t="shared" si="33"/>
        <v>2494.7999999999997</v>
      </c>
    </row>
    <row r="193" spans="1:78" s="11" customFormat="1" ht="192" customHeight="1" x14ac:dyDescent="0.45">
      <c r="A193" s="22"/>
      <c r="B193" s="19" t="s">
        <v>367</v>
      </c>
      <c r="C193" s="19">
        <v>8046737</v>
      </c>
      <c r="D193" s="19" t="s">
        <v>95</v>
      </c>
      <c r="E193" s="19" t="s">
        <v>216</v>
      </c>
      <c r="F193" s="19" t="s">
        <v>368</v>
      </c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8"/>
      <c r="V193" s="18"/>
      <c r="W193" s="18">
        <v>1</v>
      </c>
      <c r="X193" s="18"/>
      <c r="Y193" s="19"/>
      <c r="Z193" s="18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21">
        <v>5045626803838</v>
      </c>
      <c r="BR193" s="18">
        <v>1</v>
      </c>
      <c r="BS193" s="29">
        <v>2990</v>
      </c>
      <c r="BT193" s="29">
        <f t="shared" si="35"/>
        <v>2990</v>
      </c>
      <c r="BU193" s="24">
        <v>3500</v>
      </c>
      <c r="BV193" s="24">
        <f t="shared" si="29"/>
        <v>3500</v>
      </c>
      <c r="BW193" s="24">
        <f t="shared" si="30"/>
        <v>519.75</v>
      </c>
      <c r="BX193" s="24">
        <f t="shared" si="31"/>
        <v>519.75</v>
      </c>
      <c r="BY193" s="29">
        <f t="shared" si="32"/>
        <v>444.01499999999999</v>
      </c>
      <c r="BZ193" s="29">
        <f t="shared" si="33"/>
        <v>444.01499999999999</v>
      </c>
    </row>
    <row r="194" spans="1:78" s="11" customFormat="1" ht="145.5" customHeight="1" x14ac:dyDescent="0.45">
      <c r="A194" s="22"/>
      <c r="B194" s="19" t="s">
        <v>256</v>
      </c>
      <c r="C194" s="19">
        <v>4567686</v>
      </c>
      <c r="D194" s="19" t="s">
        <v>95</v>
      </c>
      <c r="E194" s="19" t="s">
        <v>13</v>
      </c>
      <c r="F194" s="19" t="s">
        <v>97</v>
      </c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8">
        <v>2</v>
      </c>
      <c r="V194" s="18"/>
      <c r="W194" s="18"/>
      <c r="X194" s="18"/>
      <c r="Y194" s="19"/>
      <c r="Z194" s="18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21">
        <v>5045625383072</v>
      </c>
      <c r="BR194" s="18">
        <v>2</v>
      </c>
      <c r="BS194" s="29">
        <v>1320</v>
      </c>
      <c r="BT194" s="29">
        <f t="shared" si="35"/>
        <v>2640</v>
      </c>
      <c r="BU194" s="24">
        <v>1545</v>
      </c>
      <c r="BV194" s="24">
        <f t="shared" si="29"/>
        <v>3090</v>
      </c>
      <c r="BW194" s="24">
        <f t="shared" si="30"/>
        <v>229.43249999999998</v>
      </c>
      <c r="BX194" s="24">
        <f t="shared" si="31"/>
        <v>458.86499999999995</v>
      </c>
      <c r="BY194" s="29">
        <f t="shared" si="32"/>
        <v>196.01999999999998</v>
      </c>
      <c r="BZ194" s="29">
        <f t="shared" si="33"/>
        <v>392.03999999999996</v>
      </c>
    </row>
    <row r="195" spans="1:78" s="11" customFormat="1" ht="145.5" customHeight="1" x14ac:dyDescent="0.45">
      <c r="A195" s="22"/>
      <c r="B195" s="19" t="s">
        <v>369</v>
      </c>
      <c r="C195" s="19">
        <v>8073125</v>
      </c>
      <c r="D195" s="19" t="s">
        <v>95</v>
      </c>
      <c r="E195" s="19" t="s">
        <v>13</v>
      </c>
      <c r="F195" s="19" t="s">
        <v>227</v>
      </c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8"/>
      <c r="V195" s="18"/>
      <c r="W195" s="18"/>
      <c r="X195" s="18">
        <v>1</v>
      </c>
      <c r="Y195" s="19"/>
      <c r="Z195" s="18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21">
        <v>5045702372395</v>
      </c>
      <c r="BR195" s="18">
        <v>1</v>
      </c>
      <c r="BS195" s="29">
        <v>650</v>
      </c>
      <c r="BT195" s="29">
        <f t="shared" si="35"/>
        <v>650</v>
      </c>
      <c r="BU195" s="24">
        <v>760</v>
      </c>
      <c r="BV195" s="24">
        <f t="shared" si="29"/>
        <v>760</v>
      </c>
      <c r="BW195" s="24">
        <f t="shared" si="30"/>
        <v>112.86</v>
      </c>
      <c r="BX195" s="24">
        <f t="shared" si="31"/>
        <v>112.86</v>
      </c>
      <c r="BY195" s="29">
        <f t="shared" si="32"/>
        <v>96.524999999999991</v>
      </c>
      <c r="BZ195" s="29">
        <f t="shared" si="33"/>
        <v>96.524999999999991</v>
      </c>
    </row>
    <row r="196" spans="1:78" s="11" customFormat="1" ht="171" customHeight="1" x14ac:dyDescent="0.45">
      <c r="A196" s="22"/>
      <c r="B196" s="19" t="s">
        <v>344</v>
      </c>
      <c r="C196" s="19">
        <v>8077297</v>
      </c>
      <c r="D196" s="19" t="s">
        <v>95</v>
      </c>
      <c r="E196" s="19" t="s">
        <v>216</v>
      </c>
      <c r="F196" s="19" t="s">
        <v>110</v>
      </c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8"/>
      <c r="V196" s="18"/>
      <c r="W196" s="18"/>
      <c r="X196" s="18"/>
      <c r="Y196" s="19">
        <v>1</v>
      </c>
      <c r="Z196" s="18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21">
        <v>5045704358205</v>
      </c>
      <c r="BR196" s="18">
        <v>1</v>
      </c>
      <c r="BS196" s="29">
        <v>4500</v>
      </c>
      <c r="BT196" s="29">
        <f t="shared" si="35"/>
        <v>4500</v>
      </c>
      <c r="BU196" s="24">
        <v>5265</v>
      </c>
      <c r="BV196" s="24">
        <f t="shared" si="29"/>
        <v>5265</v>
      </c>
      <c r="BW196" s="24">
        <f t="shared" si="30"/>
        <v>781.85249999999996</v>
      </c>
      <c r="BX196" s="24">
        <f t="shared" si="31"/>
        <v>781.85249999999996</v>
      </c>
      <c r="BY196" s="29">
        <f t="shared" si="32"/>
        <v>668.25</v>
      </c>
      <c r="BZ196" s="29">
        <f t="shared" si="33"/>
        <v>668.25</v>
      </c>
    </row>
    <row r="197" spans="1:78" s="11" customFormat="1" ht="145.5" customHeight="1" x14ac:dyDescent="0.45">
      <c r="A197" s="22"/>
      <c r="B197" s="19" t="s">
        <v>370</v>
      </c>
      <c r="C197" s="19">
        <v>4564568</v>
      </c>
      <c r="D197" s="19" t="s">
        <v>95</v>
      </c>
      <c r="E197" s="19" t="s">
        <v>300</v>
      </c>
      <c r="F197" s="19" t="s">
        <v>108</v>
      </c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>
        <v>1</v>
      </c>
      <c r="T197" s="19">
        <v>2</v>
      </c>
      <c r="U197" s="18">
        <v>1</v>
      </c>
      <c r="V197" s="18">
        <v>1</v>
      </c>
      <c r="W197" s="18">
        <v>1</v>
      </c>
      <c r="X197" s="18"/>
      <c r="Y197" s="19"/>
      <c r="Z197" s="18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21">
        <v>5045621996832</v>
      </c>
      <c r="BR197" s="18">
        <v>6</v>
      </c>
      <c r="BS197" s="29">
        <v>1190</v>
      </c>
      <c r="BT197" s="29">
        <f t="shared" si="35"/>
        <v>7140</v>
      </c>
      <c r="BU197" s="24">
        <v>1390</v>
      </c>
      <c r="BV197" s="24">
        <f t="shared" si="29"/>
        <v>8340</v>
      </c>
      <c r="BW197" s="24">
        <f t="shared" si="30"/>
        <v>206.41499999999999</v>
      </c>
      <c r="BX197" s="24">
        <f t="shared" si="31"/>
        <v>1238.49</v>
      </c>
      <c r="BY197" s="29">
        <f t="shared" si="32"/>
        <v>176.715</v>
      </c>
      <c r="BZ197" s="29">
        <f t="shared" si="33"/>
        <v>1060.29</v>
      </c>
    </row>
    <row r="198" spans="1:78" s="11" customFormat="1" ht="145.5" customHeight="1" x14ac:dyDescent="0.45">
      <c r="A198" s="22"/>
      <c r="B198" s="19" t="s">
        <v>371</v>
      </c>
      <c r="C198" s="19">
        <v>8016893</v>
      </c>
      <c r="D198" s="19" t="s">
        <v>95</v>
      </c>
      <c r="E198" s="19" t="s">
        <v>13</v>
      </c>
      <c r="F198" s="19" t="s">
        <v>372</v>
      </c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>
        <v>1</v>
      </c>
      <c r="T198" s="19"/>
      <c r="U198" s="18"/>
      <c r="V198" s="18"/>
      <c r="W198" s="18"/>
      <c r="X198" s="18"/>
      <c r="Y198" s="19"/>
      <c r="Z198" s="18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21">
        <v>5045558784595</v>
      </c>
      <c r="BR198" s="18">
        <v>1</v>
      </c>
      <c r="BS198" s="29">
        <v>980</v>
      </c>
      <c r="BT198" s="29">
        <f t="shared" si="35"/>
        <v>980</v>
      </c>
      <c r="BU198" s="24">
        <v>1145</v>
      </c>
      <c r="BV198" s="24">
        <f t="shared" si="29"/>
        <v>1145</v>
      </c>
      <c r="BW198" s="24">
        <f t="shared" si="30"/>
        <v>170.0325</v>
      </c>
      <c r="BX198" s="24">
        <f t="shared" si="31"/>
        <v>170.0325</v>
      </c>
      <c r="BY198" s="29">
        <f t="shared" si="32"/>
        <v>145.53</v>
      </c>
      <c r="BZ198" s="29">
        <f t="shared" si="33"/>
        <v>145.53</v>
      </c>
    </row>
    <row r="199" spans="1:78" s="11" customFormat="1" ht="154.5" customHeight="1" x14ac:dyDescent="0.45">
      <c r="A199" s="22"/>
      <c r="B199" s="19" t="s">
        <v>373</v>
      </c>
      <c r="C199" s="19">
        <v>8073394</v>
      </c>
      <c r="D199" s="19" t="s">
        <v>95</v>
      </c>
      <c r="E199" s="19" t="s">
        <v>13</v>
      </c>
      <c r="F199" s="19" t="s">
        <v>227</v>
      </c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>
        <v>1</v>
      </c>
      <c r="T199" s="19">
        <v>1</v>
      </c>
      <c r="U199" s="18"/>
      <c r="V199" s="18"/>
      <c r="W199" s="18"/>
      <c r="X199" s="18"/>
      <c r="Y199" s="19"/>
      <c r="Z199" s="18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21">
        <v>5045704008957</v>
      </c>
      <c r="BR199" s="18">
        <v>2</v>
      </c>
      <c r="BS199" s="29">
        <v>790</v>
      </c>
      <c r="BT199" s="29">
        <f t="shared" si="35"/>
        <v>1580</v>
      </c>
      <c r="BU199" s="24">
        <v>925</v>
      </c>
      <c r="BV199" s="24">
        <f t="shared" si="29"/>
        <v>1850</v>
      </c>
      <c r="BW199" s="24">
        <f t="shared" si="30"/>
        <v>137.36249999999998</v>
      </c>
      <c r="BX199" s="24">
        <f t="shared" si="31"/>
        <v>274.72499999999997</v>
      </c>
      <c r="BY199" s="29">
        <f t="shared" si="32"/>
        <v>117.315</v>
      </c>
      <c r="BZ199" s="29">
        <f t="shared" si="33"/>
        <v>234.63</v>
      </c>
    </row>
    <row r="200" spans="1:78" s="11" customFormat="1" ht="145.5" customHeight="1" x14ac:dyDescent="0.45">
      <c r="A200" s="22"/>
      <c r="B200" s="19" t="s">
        <v>374</v>
      </c>
      <c r="C200" s="19">
        <v>4564195</v>
      </c>
      <c r="D200" s="19" t="s">
        <v>95</v>
      </c>
      <c r="E200" s="19" t="s">
        <v>300</v>
      </c>
      <c r="F200" s="19" t="s">
        <v>375</v>
      </c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>
        <v>1</v>
      </c>
      <c r="T200" s="19">
        <v>1</v>
      </c>
      <c r="U200" s="18"/>
      <c r="V200" s="18"/>
      <c r="W200" s="18"/>
      <c r="X200" s="18">
        <v>1</v>
      </c>
      <c r="Y200" s="19">
        <v>1</v>
      </c>
      <c r="Z200" s="18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21">
        <v>5045622002235</v>
      </c>
      <c r="BR200" s="18">
        <v>4</v>
      </c>
      <c r="BS200" s="29">
        <v>1200</v>
      </c>
      <c r="BT200" s="29">
        <f t="shared" si="35"/>
        <v>4800</v>
      </c>
      <c r="BU200" s="24">
        <v>1405</v>
      </c>
      <c r="BV200" s="24">
        <f t="shared" si="29"/>
        <v>5620</v>
      </c>
      <c r="BW200" s="24">
        <f t="shared" si="30"/>
        <v>208.64249999999998</v>
      </c>
      <c r="BX200" s="24">
        <f t="shared" si="31"/>
        <v>834.56999999999994</v>
      </c>
      <c r="BY200" s="29">
        <f t="shared" si="32"/>
        <v>178.2</v>
      </c>
      <c r="BZ200" s="29">
        <f t="shared" si="33"/>
        <v>712.8</v>
      </c>
    </row>
    <row r="201" spans="1:78" s="11" customFormat="1" ht="165" customHeight="1" x14ac:dyDescent="0.45">
      <c r="A201" s="22"/>
      <c r="B201" s="19" t="s">
        <v>200</v>
      </c>
      <c r="C201" s="19">
        <v>8073110</v>
      </c>
      <c r="D201" s="19" t="s">
        <v>95</v>
      </c>
      <c r="E201" s="19" t="s">
        <v>13</v>
      </c>
      <c r="F201" s="19" t="s">
        <v>201</v>
      </c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8">
        <v>1</v>
      </c>
      <c r="V201" s="18"/>
      <c r="W201" s="18">
        <v>1</v>
      </c>
      <c r="X201" s="18">
        <v>1</v>
      </c>
      <c r="Y201" s="19">
        <v>1</v>
      </c>
      <c r="Z201" s="18">
        <v>1</v>
      </c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21">
        <v>5045702370087</v>
      </c>
      <c r="BR201" s="18">
        <v>5</v>
      </c>
      <c r="BS201" s="29">
        <v>640</v>
      </c>
      <c r="BT201" s="29">
        <f t="shared" si="35"/>
        <v>3200</v>
      </c>
      <c r="BU201" s="24">
        <v>750</v>
      </c>
      <c r="BV201" s="24">
        <f t="shared" si="29"/>
        <v>3750</v>
      </c>
      <c r="BW201" s="24">
        <f t="shared" si="30"/>
        <v>111.375</v>
      </c>
      <c r="BX201" s="24">
        <f t="shared" si="31"/>
        <v>556.875</v>
      </c>
      <c r="BY201" s="29">
        <f t="shared" si="32"/>
        <v>95.039999999999992</v>
      </c>
      <c r="BZ201" s="29">
        <f t="shared" si="33"/>
        <v>475.19999999999993</v>
      </c>
    </row>
    <row r="202" spans="1:78" s="11" customFormat="1" ht="175.5" customHeight="1" x14ac:dyDescent="0.45">
      <c r="A202" s="22"/>
      <c r="B202" s="19" t="s">
        <v>202</v>
      </c>
      <c r="C202" s="19">
        <v>8073111</v>
      </c>
      <c r="D202" s="19" t="s">
        <v>95</v>
      </c>
      <c r="E202" s="19" t="s">
        <v>13</v>
      </c>
      <c r="F202" s="19" t="s">
        <v>203</v>
      </c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>
        <v>1</v>
      </c>
      <c r="T202" s="19">
        <v>2</v>
      </c>
      <c r="U202" s="18"/>
      <c r="V202" s="18">
        <v>1</v>
      </c>
      <c r="W202" s="18"/>
      <c r="X202" s="18"/>
      <c r="Y202" s="19"/>
      <c r="Z202" s="18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21">
        <v>5045704002023</v>
      </c>
      <c r="BR202" s="18">
        <v>4</v>
      </c>
      <c r="BS202" s="29">
        <v>780</v>
      </c>
      <c r="BT202" s="29">
        <f t="shared" si="35"/>
        <v>3120</v>
      </c>
      <c r="BU202" s="24">
        <v>915</v>
      </c>
      <c r="BV202" s="24">
        <f t="shared" si="29"/>
        <v>3660</v>
      </c>
      <c r="BW202" s="24">
        <f t="shared" si="30"/>
        <v>135.8775</v>
      </c>
      <c r="BX202" s="24">
        <f t="shared" si="31"/>
        <v>543.51</v>
      </c>
      <c r="BY202" s="29">
        <f t="shared" si="32"/>
        <v>115.83</v>
      </c>
      <c r="BZ202" s="29">
        <f t="shared" si="33"/>
        <v>463.32</v>
      </c>
    </row>
    <row r="203" spans="1:78" s="11" customFormat="1" ht="165" customHeight="1" x14ac:dyDescent="0.45">
      <c r="A203" s="22"/>
      <c r="B203" s="19" t="s">
        <v>376</v>
      </c>
      <c r="C203" s="19">
        <v>3900455</v>
      </c>
      <c r="D203" s="19" t="s">
        <v>95</v>
      </c>
      <c r="E203" s="19" t="s">
        <v>205</v>
      </c>
      <c r="F203" s="19" t="s">
        <v>377</v>
      </c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>
        <v>1</v>
      </c>
      <c r="U203" s="18"/>
      <c r="V203" s="18"/>
      <c r="W203" s="18"/>
      <c r="X203" s="18"/>
      <c r="Y203" s="19"/>
      <c r="Z203" s="18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21">
        <v>5045413408994</v>
      </c>
      <c r="BR203" s="18">
        <v>1</v>
      </c>
      <c r="BS203" s="29">
        <v>1795</v>
      </c>
      <c r="BT203" s="29">
        <f t="shared" si="35"/>
        <v>1795</v>
      </c>
      <c r="BU203" s="24">
        <v>2100</v>
      </c>
      <c r="BV203" s="24">
        <f t="shared" si="29"/>
        <v>2100</v>
      </c>
      <c r="BW203" s="24">
        <f t="shared" si="30"/>
        <v>311.84999999999997</v>
      </c>
      <c r="BX203" s="24">
        <f t="shared" si="31"/>
        <v>311.84999999999997</v>
      </c>
      <c r="BY203" s="29">
        <f t="shared" si="32"/>
        <v>266.5575</v>
      </c>
      <c r="BZ203" s="29">
        <f t="shared" si="33"/>
        <v>266.5575</v>
      </c>
    </row>
    <row r="204" spans="1:78" s="11" customFormat="1" ht="160.5" customHeight="1" x14ac:dyDescent="0.45">
      <c r="A204" s="22"/>
      <c r="B204" s="19" t="s">
        <v>378</v>
      </c>
      <c r="C204" s="19">
        <v>8078023</v>
      </c>
      <c r="D204" s="19" t="s">
        <v>95</v>
      </c>
      <c r="E204" s="19" t="s">
        <v>205</v>
      </c>
      <c r="F204" s="19" t="s">
        <v>132</v>
      </c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8"/>
      <c r="V204" s="18">
        <v>1</v>
      </c>
      <c r="W204" s="18"/>
      <c r="X204" s="18"/>
      <c r="Y204" s="19"/>
      <c r="Z204" s="18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21">
        <v>50457045693420</v>
      </c>
      <c r="BR204" s="18">
        <v>1</v>
      </c>
      <c r="BS204" s="29">
        <v>2500</v>
      </c>
      <c r="BT204" s="29">
        <f t="shared" si="35"/>
        <v>2500</v>
      </c>
      <c r="BU204" s="24">
        <v>2925</v>
      </c>
      <c r="BV204" s="24">
        <f t="shared" si="29"/>
        <v>2925</v>
      </c>
      <c r="BW204" s="24">
        <f t="shared" si="30"/>
        <v>434.36249999999995</v>
      </c>
      <c r="BX204" s="24">
        <f t="shared" si="31"/>
        <v>434.36249999999995</v>
      </c>
      <c r="BY204" s="29">
        <f t="shared" si="32"/>
        <v>371.25</v>
      </c>
      <c r="BZ204" s="29">
        <f t="shared" si="33"/>
        <v>371.25</v>
      </c>
    </row>
    <row r="205" spans="1:78" s="11" customFormat="1" ht="145.5" customHeight="1" x14ac:dyDescent="0.45">
      <c r="A205" s="22"/>
      <c r="B205" s="19" t="s">
        <v>379</v>
      </c>
      <c r="C205" s="19">
        <v>8043039</v>
      </c>
      <c r="D205" s="19" t="s">
        <v>95</v>
      </c>
      <c r="E205" s="19" t="s">
        <v>216</v>
      </c>
      <c r="F205" s="19" t="s">
        <v>380</v>
      </c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>
        <v>1</v>
      </c>
      <c r="T205" s="19"/>
      <c r="U205" s="18">
        <v>1</v>
      </c>
      <c r="V205" s="18"/>
      <c r="W205" s="18">
        <v>1</v>
      </c>
      <c r="X205" s="18"/>
      <c r="Y205" s="19"/>
      <c r="Z205" s="18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21">
        <v>5045625944310</v>
      </c>
      <c r="BR205" s="18">
        <v>3</v>
      </c>
      <c r="BS205" s="29">
        <v>1890</v>
      </c>
      <c r="BT205" s="29">
        <f t="shared" si="35"/>
        <v>5670</v>
      </c>
      <c r="BU205" s="24">
        <v>2210</v>
      </c>
      <c r="BV205" s="24">
        <f t="shared" si="29"/>
        <v>6630</v>
      </c>
      <c r="BW205" s="24">
        <f t="shared" si="30"/>
        <v>328.185</v>
      </c>
      <c r="BX205" s="24">
        <f t="shared" si="31"/>
        <v>984.55500000000006</v>
      </c>
      <c r="BY205" s="29">
        <f t="shared" si="32"/>
        <v>280.66499999999996</v>
      </c>
      <c r="BZ205" s="29">
        <f t="shared" si="33"/>
        <v>841.99499999999989</v>
      </c>
    </row>
    <row r="206" spans="1:78" s="11" customFormat="1" ht="145.5" customHeight="1" x14ac:dyDescent="0.45">
      <c r="A206" s="22"/>
      <c r="B206" s="19" t="s">
        <v>381</v>
      </c>
      <c r="C206" s="19">
        <v>8067747</v>
      </c>
      <c r="D206" s="19" t="s">
        <v>95</v>
      </c>
      <c r="E206" s="19" t="s">
        <v>300</v>
      </c>
      <c r="F206" s="19" t="s">
        <v>382</v>
      </c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8"/>
      <c r="V206" s="18"/>
      <c r="W206" s="18"/>
      <c r="X206" s="18"/>
      <c r="Y206" s="19"/>
      <c r="Z206" s="18">
        <v>1</v>
      </c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21">
        <v>5045701252568</v>
      </c>
      <c r="BR206" s="18">
        <v>1</v>
      </c>
      <c r="BS206" s="29">
        <v>800</v>
      </c>
      <c r="BT206" s="29">
        <f t="shared" si="35"/>
        <v>800</v>
      </c>
      <c r="BU206" s="24">
        <v>935</v>
      </c>
      <c r="BV206" s="24">
        <f t="shared" si="29"/>
        <v>935</v>
      </c>
      <c r="BW206" s="24">
        <f t="shared" si="30"/>
        <v>138.8475</v>
      </c>
      <c r="BX206" s="24">
        <f t="shared" si="31"/>
        <v>138.8475</v>
      </c>
      <c r="BY206" s="29">
        <f t="shared" si="32"/>
        <v>118.8</v>
      </c>
      <c r="BZ206" s="29">
        <f t="shared" si="33"/>
        <v>118.8</v>
      </c>
    </row>
    <row r="207" spans="1:78" s="11" customFormat="1" ht="168" customHeight="1" x14ac:dyDescent="0.45">
      <c r="A207" s="22"/>
      <c r="B207" s="19" t="s">
        <v>383</v>
      </c>
      <c r="C207" s="19">
        <v>8070990</v>
      </c>
      <c r="D207" s="19" t="s">
        <v>95</v>
      </c>
      <c r="E207" s="19" t="s">
        <v>205</v>
      </c>
      <c r="F207" s="19" t="s">
        <v>377</v>
      </c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>
        <v>3</v>
      </c>
      <c r="T207" s="19">
        <v>2</v>
      </c>
      <c r="U207" s="18">
        <v>2</v>
      </c>
      <c r="V207" s="18">
        <v>1</v>
      </c>
      <c r="W207" s="18"/>
      <c r="X207" s="18"/>
      <c r="Y207" s="19"/>
      <c r="Z207" s="18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21">
        <v>5045701998114</v>
      </c>
      <c r="BR207" s="18">
        <v>8</v>
      </c>
      <c r="BS207" s="29">
        <v>2090</v>
      </c>
      <c r="BT207" s="29">
        <f t="shared" si="35"/>
        <v>16720</v>
      </c>
      <c r="BU207" s="24">
        <v>2445</v>
      </c>
      <c r="BV207" s="24">
        <f t="shared" si="29"/>
        <v>19560</v>
      </c>
      <c r="BW207" s="24">
        <f t="shared" si="30"/>
        <v>363.08249999999998</v>
      </c>
      <c r="BX207" s="24">
        <f t="shared" si="31"/>
        <v>2904.66</v>
      </c>
      <c r="BY207" s="29">
        <f t="shared" si="32"/>
        <v>310.36500000000001</v>
      </c>
      <c r="BZ207" s="29">
        <f t="shared" si="33"/>
        <v>2482.92</v>
      </c>
    </row>
    <row r="208" spans="1:78" s="11" customFormat="1" ht="145.5" customHeight="1" x14ac:dyDescent="0.45">
      <c r="A208" s="22"/>
      <c r="B208" s="19" t="s">
        <v>384</v>
      </c>
      <c r="C208" s="19">
        <v>4567858</v>
      </c>
      <c r="D208" s="19" t="s">
        <v>95</v>
      </c>
      <c r="E208" s="19" t="s">
        <v>216</v>
      </c>
      <c r="F208" s="19" t="s">
        <v>97</v>
      </c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>
        <v>2</v>
      </c>
      <c r="T208" s="19"/>
      <c r="U208" s="18"/>
      <c r="V208" s="18"/>
      <c r="W208" s="18"/>
      <c r="X208" s="18"/>
      <c r="Y208" s="19"/>
      <c r="Z208" s="18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21"/>
      <c r="BR208" s="18">
        <v>2</v>
      </c>
      <c r="BS208" s="29">
        <v>1750</v>
      </c>
      <c r="BT208" s="29">
        <f t="shared" si="35"/>
        <v>3500</v>
      </c>
      <c r="BU208" s="24">
        <v>2045</v>
      </c>
      <c r="BV208" s="24">
        <f t="shared" ref="BV208:BV271" si="36">SUM(BU208*BR208)</f>
        <v>4090</v>
      </c>
      <c r="BW208" s="24">
        <f t="shared" ref="BW208:BW271" si="37">SUM(BU208*0.1485)</f>
        <v>303.6825</v>
      </c>
      <c r="BX208" s="24">
        <f t="shared" ref="BX208:BX271" si="38">SUM(BW208*BR208)</f>
        <v>607.36500000000001</v>
      </c>
      <c r="BY208" s="29">
        <f t="shared" ref="BY208:BY271" si="39">SUM(BS208*0.1485)</f>
        <v>259.875</v>
      </c>
      <c r="BZ208" s="29">
        <f t="shared" ref="BZ208:BZ271" si="40">SUM(BY208*BR208)</f>
        <v>519.75</v>
      </c>
    </row>
    <row r="209" spans="1:78" s="11" customFormat="1" ht="156" customHeight="1" x14ac:dyDescent="0.45">
      <c r="A209" s="22"/>
      <c r="B209" s="19" t="s">
        <v>236</v>
      </c>
      <c r="C209" s="19">
        <v>8046751</v>
      </c>
      <c r="D209" s="19" t="s">
        <v>95</v>
      </c>
      <c r="E209" s="19" t="s">
        <v>13</v>
      </c>
      <c r="F209" s="19" t="s">
        <v>97</v>
      </c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>
        <v>1</v>
      </c>
      <c r="U209" s="18">
        <v>1</v>
      </c>
      <c r="V209" s="18">
        <v>1</v>
      </c>
      <c r="W209" s="18"/>
      <c r="X209" s="18"/>
      <c r="Y209" s="19"/>
      <c r="Z209" s="18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21">
        <v>5045626807867</v>
      </c>
      <c r="BR209" s="18">
        <v>3</v>
      </c>
      <c r="BS209" s="29">
        <v>980</v>
      </c>
      <c r="BT209" s="29">
        <f t="shared" si="35"/>
        <v>2940</v>
      </c>
      <c r="BU209" s="24">
        <v>1145</v>
      </c>
      <c r="BV209" s="24">
        <f t="shared" si="36"/>
        <v>3435</v>
      </c>
      <c r="BW209" s="24">
        <f t="shared" si="37"/>
        <v>170.0325</v>
      </c>
      <c r="BX209" s="24">
        <f t="shared" si="38"/>
        <v>510.09749999999997</v>
      </c>
      <c r="BY209" s="29">
        <f t="shared" si="39"/>
        <v>145.53</v>
      </c>
      <c r="BZ209" s="29">
        <f t="shared" si="40"/>
        <v>436.59000000000003</v>
      </c>
    </row>
    <row r="210" spans="1:78" s="11" customFormat="1" ht="181.5" customHeight="1" x14ac:dyDescent="0.45">
      <c r="A210" s="22"/>
      <c r="B210" s="19" t="s">
        <v>385</v>
      </c>
      <c r="C210" s="19">
        <v>4567700</v>
      </c>
      <c r="D210" s="19" t="s">
        <v>95</v>
      </c>
      <c r="E210" s="19" t="s">
        <v>386</v>
      </c>
      <c r="F210" s="19" t="s">
        <v>387</v>
      </c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8">
        <v>9</v>
      </c>
      <c r="V210" s="18"/>
      <c r="W210" s="18">
        <v>3</v>
      </c>
      <c r="X210" s="18"/>
      <c r="Y210" s="19"/>
      <c r="Z210" s="18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21"/>
      <c r="BR210" s="18">
        <v>12</v>
      </c>
      <c r="BS210" s="29">
        <v>1090</v>
      </c>
      <c r="BT210" s="29">
        <f t="shared" si="35"/>
        <v>13080</v>
      </c>
      <c r="BU210" s="24">
        <v>1275</v>
      </c>
      <c r="BV210" s="24">
        <f t="shared" si="36"/>
        <v>15300</v>
      </c>
      <c r="BW210" s="24">
        <f t="shared" si="37"/>
        <v>189.33749999999998</v>
      </c>
      <c r="BX210" s="24">
        <f t="shared" si="38"/>
        <v>2272.0499999999997</v>
      </c>
      <c r="BY210" s="29">
        <f t="shared" si="39"/>
        <v>161.86499999999998</v>
      </c>
      <c r="BZ210" s="29">
        <f t="shared" si="40"/>
        <v>1942.3799999999997</v>
      </c>
    </row>
    <row r="211" spans="1:78" s="11" customFormat="1" ht="145.5" customHeight="1" x14ac:dyDescent="0.45">
      <c r="A211" s="22"/>
      <c r="B211" s="19" t="s">
        <v>388</v>
      </c>
      <c r="C211" s="19">
        <v>4566397</v>
      </c>
      <c r="D211" s="19" t="s">
        <v>95</v>
      </c>
      <c r="E211" s="19" t="s">
        <v>258</v>
      </c>
      <c r="F211" s="19" t="s">
        <v>249</v>
      </c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8">
        <v>1</v>
      </c>
      <c r="V211" s="18"/>
      <c r="W211" s="18"/>
      <c r="X211" s="18"/>
      <c r="Y211" s="19"/>
      <c r="Z211" s="18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21">
        <v>5045623565845</v>
      </c>
      <c r="BR211" s="18">
        <v>1</v>
      </c>
      <c r="BS211" s="29">
        <v>990</v>
      </c>
      <c r="BT211" s="29">
        <f t="shared" si="35"/>
        <v>990</v>
      </c>
      <c r="BU211" s="24">
        <v>1160</v>
      </c>
      <c r="BV211" s="24">
        <f t="shared" si="36"/>
        <v>1160</v>
      </c>
      <c r="BW211" s="24">
        <f t="shared" si="37"/>
        <v>172.26</v>
      </c>
      <c r="BX211" s="24">
        <f t="shared" si="38"/>
        <v>172.26</v>
      </c>
      <c r="BY211" s="29">
        <f t="shared" si="39"/>
        <v>147.01499999999999</v>
      </c>
      <c r="BZ211" s="29">
        <f t="shared" si="40"/>
        <v>147.01499999999999</v>
      </c>
    </row>
    <row r="212" spans="1:78" s="11" customFormat="1" ht="175.5" customHeight="1" x14ac:dyDescent="0.45">
      <c r="A212" s="22"/>
      <c r="B212" s="19" t="s">
        <v>389</v>
      </c>
      <c r="C212" s="19">
        <v>8021984</v>
      </c>
      <c r="D212" s="19" t="s">
        <v>95</v>
      </c>
      <c r="E212" s="19" t="s">
        <v>13</v>
      </c>
      <c r="F212" s="19" t="s">
        <v>97</v>
      </c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>
        <v>6</v>
      </c>
      <c r="T212" s="19">
        <v>1</v>
      </c>
      <c r="U212" s="18"/>
      <c r="V212" s="18">
        <v>1</v>
      </c>
      <c r="W212" s="18"/>
      <c r="X212" s="18"/>
      <c r="Y212" s="19"/>
      <c r="Z212" s="18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21">
        <v>5045620496791</v>
      </c>
      <c r="BR212" s="18">
        <v>8</v>
      </c>
      <c r="BS212" s="29">
        <v>750</v>
      </c>
      <c r="BT212" s="29">
        <f t="shared" si="35"/>
        <v>6000</v>
      </c>
      <c r="BU212" s="24">
        <v>880</v>
      </c>
      <c r="BV212" s="24">
        <f t="shared" si="36"/>
        <v>7040</v>
      </c>
      <c r="BW212" s="24">
        <f t="shared" si="37"/>
        <v>130.68</v>
      </c>
      <c r="BX212" s="24">
        <f t="shared" si="38"/>
        <v>1045.44</v>
      </c>
      <c r="BY212" s="29">
        <f t="shared" si="39"/>
        <v>111.375</v>
      </c>
      <c r="BZ212" s="29">
        <f t="shared" si="40"/>
        <v>891</v>
      </c>
    </row>
    <row r="213" spans="1:78" s="11" customFormat="1" ht="157.5" customHeight="1" x14ac:dyDescent="0.45">
      <c r="A213" s="22"/>
      <c r="B213" s="19" t="s">
        <v>390</v>
      </c>
      <c r="C213" s="19">
        <v>8046843</v>
      </c>
      <c r="D213" s="19" t="s">
        <v>95</v>
      </c>
      <c r="E213" s="19" t="s">
        <v>300</v>
      </c>
      <c r="F213" s="19" t="s">
        <v>391</v>
      </c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>
        <v>5</v>
      </c>
      <c r="U213" s="18">
        <v>5</v>
      </c>
      <c r="V213" s="18">
        <v>2</v>
      </c>
      <c r="W213" s="18">
        <v>5</v>
      </c>
      <c r="X213" s="18">
        <v>2</v>
      </c>
      <c r="Y213" s="19"/>
      <c r="Z213" s="18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21">
        <v>5045626817385</v>
      </c>
      <c r="BR213" s="18">
        <v>19</v>
      </c>
      <c r="BS213" s="29">
        <v>1990</v>
      </c>
      <c r="BT213" s="29">
        <f t="shared" si="35"/>
        <v>37810</v>
      </c>
      <c r="BU213" s="24">
        <v>2330</v>
      </c>
      <c r="BV213" s="24">
        <f t="shared" si="36"/>
        <v>44270</v>
      </c>
      <c r="BW213" s="24">
        <f t="shared" si="37"/>
        <v>346.005</v>
      </c>
      <c r="BX213" s="24">
        <f t="shared" si="38"/>
        <v>6574.0950000000003</v>
      </c>
      <c r="BY213" s="29">
        <f t="shared" si="39"/>
        <v>295.51499999999999</v>
      </c>
      <c r="BZ213" s="29">
        <f t="shared" si="40"/>
        <v>5614.7849999999999</v>
      </c>
    </row>
    <row r="214" spans="1:78" s="11" customFormat="1" ht="162" customHeight="1" x14ac:dyDescent="0.45">
      <c r="A214" s="22"/>
      <c r="B214" s="19" t="s">
        <v>392</v>
      </c>
      <c r="C214" s="19">
        <v>4567729</v>
      </c>
      <c r="D214" s="19" t="s">
        <v>95</v>
      </c>
      <c r="E214" s="19" t="s">
        <v>13</v>
      </c>
      <c r="F214" s="19" t="s">
        <v>393</v>
      </c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>
        <v>3</v>
      </c>
      <c r="U214" s="18"/>
      <c r="V214" s="18"/>
      <c r="W214" s="18"/>
      <c r="X214" s="18"/>
      <c r="Y214" s="19"/>
      <c r="Z214" s="18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21">
        <v>5045625288896</v>
      </c>
      <c r="BR214" s="18">
        <v>3</v>
      </c>
      <c r="BS214" s="29">
        <v>2219</v>
      </c>
      <c r="BT214" s="29">
        <f t="shared" si="35"/>
        <v>6657</v>
      </c>
      <c r="BU214" s="24">
        <v>2595</v>
      </c>
      <c r="BV214" s="24">
        <f t="shared" si="36"/>
        <v>7785</v>
      </c>
      <c r="BW214" s="24">
        <f t="shared" si="37"/>
        <v>385.35749999999996</v>
      </c>
      <c r="BX214" s="24">
        <f t="shared" si="38"/>
        <v>1156.0724999999998</v>
      </c>
      <c r="BY214" s="29">
        <f t="shared" si="39"/>
        <v>329.5215</v>
      </c>
      <c r="BZ214" s="29">
        <f t="shared" si="40"/>
        <v>988.56449999999995</v>
      </c>
    </row>
    <row r="215" spans="1:78" s="11" customFormat="1" ht="145.5" customHeight="1" x14ac:dyDescent="0.45">
      <c r="A215" s="22"/>
      <c r="B215" s="19" t="s">
        <v>202</v>
      </c>
      <c r="C215" s="19">
        <v>8073122</v>
      </c>
      <c r="D215" s="19" t="s">
        <v>95</v>
      </c>
      <c r="E215" s="19" t="s">
        <v>105</v>
      </c>
      <c r="F215" s="19" t="s">
        <v>203</v>
      </c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>
        <v>7</v>
      </c>
      <c r="T215" s="19">
        <v>1</v>
      </c>
      <c r="U215" s="18">
        <v>3</v>
      </c>
      <c r="V215" s="18"/>
      <c r="W215" s="18">
        <v>1</v>
      </c>
      <c r="X215" s="18"/>
      <c r="Y215" s="19"/>
      <c r="Z215" s="18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21">
        <v>5045702371640</v>
      </c>
      <c r="BR215" s="18">
        <v>12</v>
      </c>
      <c r="BS215" s="29">
        <v>699</v>
      </c>
      <c r="BT215" s="29">
        <f t="shared" si="35"/>
        <v>8388</v>
      </c>
      <c r="BU215" s="24">
        <v>820</v>
      </c>
      <c r="BV215" s="24">
        <f t="shared" si="36"/>
        <v>9840</v>
      </c>
      <c r="BW215" s="24">
        <f t="shared" si="37"/>
        <v>121.77</v>
      </c>
      <c r="BX215" s="24">
        <f t="shared" si="38"/>
        <v>1461.24</v>
      </c>
      <c r="BY215" s="29">
        <f t="shared" si="39"/>
        <v>103.80149999999999</v>
      </c>
      <c r="BZ215" s="29">
        <f t="shared" si="40"/>
        <v>1245.6179999999999</v>
      </c>
    </row>
    <row r="216" spans="1:78" s="11" customFormat="1" ht="145.5" customHeight="1" x14ac:dyDescent="0.45">
      <c r="A216" s="22"/>
      <c r="B216" s="19" t="s">
        <v>300</v>
      </c>
      <c r="C216" s="19">
        <v>8037437</v>
      </c>
      <c r="D216" s="19" t="s">
        <v>95</v>
      </c>
      <c r="E216" s="19" t="s">
        <v>300</v>
      </c>
      <c r="F216" s="19" t="s">
        <v>394</v>
      </c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>
        <v>1</v>
      </c>
      <c r="U216" s="18"/>
      <c r="V216" s="18"/>
      <c r="W216" s="18"/>
      <c r="X216" s="18">
        <v>1</v>
      </c>
      <c r="Y216" s="19">
        <v>1</v>
      </c>
      <c r="Z216" s="18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21">
        <v>5045624502450</v>
      </c>
      <c r="BR216" s="18">
        <v>3</v>
      </c>
      <c r="BS216" s="29">
        <v>1190</v>
      </c>
      <c r="BT216" s="29">
        <f t="shared" si="35"/>
        <v>3570</v>
      </c>
      <c r="BU216" s="24">
        <v>1390</v>
      </c>
      <c r="BV216" s="24">
        <f t="shared" si="36"/>
        <v>4170</v>
      </c>
      <c r="BW216" s="24">
        <f t="shared" si="37"/>
        <v>206.41499999999999</v>
      </c>
      <c r="BX216" s="24">
        <f t="shared" si="38"/>
        <v>619.245</v>
      </c>
      <c r="BY216" s="29">
        <f t="shared" si="39"/>
        <v>176.715</v>
      </c>
      <c r="BZ216" s="29">
        <f t="shared" si="40"/>
        <v>530.14499999999998</v>
      </c>
    </row>
    <row r="217" spans="1:78" s="11" customFormat="1" ht="145.5" customHeight="1" x14ac:dyDescent="0.45">
      <c r="A217" s="22"/>
      <c r="B217" s="19" t="s">
        <v>395</v>
      </c>
      <c r="C217" s="19">
        <v>8040726</v>
      </c>
      <c r="D217" s="19" t="s">
        <v>5</v>
      </c>
      <c r="E217" s="19" t="s">
        <v>396</v>
      </c>
      <c r="F217" s="19" t="s">
        <v>97</v>
      </c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8"/>
      <c r="V217" s="18">
        <v>1</v>
      </c>
      <c r="W217" s="18"/>
      <c r="X217" s="18"/>
      <c r="Y217" s="19"/>
      <c r="Z217" s="18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21">
        <v>5045625704334</v>
      </c>
      <c r="BR217" s="18">
        <v>1</v>
      </c>
      <c r="BS217" s="29">
        <v>375</v>
      </c>
      <c r="BT217" s="29">
        <f t="shared" si="35"/>
        <v>375</v>
      </c>
      <c r="BU217" s="24">
        <v>440</v>
      </c>
      <c r="BV217" s="24">
        <f t="shared" si="36"/>
        <v>440</v>
      </c>
      <c r="BW217" s="24">
        <f t="shared" si="37"/>
        <v>65.34</v>
      </c>
      <c r="BX217" s="24">
        <f t="shared" si="38"/>
        <v>65.34</v>
      </c>
      <c r="BY217" s="29">
        <f t="shared" si="39"/>
        <v>55.6875</v>
      </c>
      <c r="BZ217" s="29">
        <f t="shared" si="40"/>
        <v>55.6875</v>
      </c>
    </row>
    <row r="218" spans="1:78" s="11" customFormat="1" ht="162" customHeight="1" x14ac:dyDescent="0.45">
      <c r="A218" s="22"/>
      <c r="B218" s="19" t="s">
        <v>397</v>
      </c>
      <c r="C218" s="19">
        <v>8046802</v>
      </c>
      <c r="D218" s="19" t="s">
        <v>95</v>
      </c>
      <c r="E218" s="19" t="s">
        <v>216</v>
      </c>
      <c r="F218" s="19" t="s">
        <v>398</v>
      </c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8"/>
      <c r="V218" s="18">
        <v>1</v>
      </c>
      <c r="W218" s="18"/>
      <c r="X218" s="18"/>
      <c r="Y218" s="19"/>
      <c r="Z218" s="18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21">
        <v>5045626813493</v>
      </c>
      <c r="BR218" s="18">
        <v>1</v>
      </c>
      <c r="BS218" s="29">
        <v>2390</v>
      </c>
      <c r="BT218" s="29">
        <f t="shared" si="35"/>
        <v>2390</v>
      </c>
      <c r="BU218" s="24">
        <v>2795</v>
      </c>
      <c r="BV218" s="24">
        <f t="shared" si="36"/>
        <v>2795</v>
      </c>
      <c r="BW218" s="24">
        <f t="shared" si="37"/>
        <v>415.0575</v>
      </c>
      <c r="BX218" s="24">
        <f t="shared" si="38"/>
        <v>415.0575</v>
      </c>
      <c r="BY218" s="29">
        <f t="shared" si="39"/>
        <v>354.91499999999996</v>
      </c>
      <c r="BZ218" s="29">
        <f t="shared" si="40"/>
        <v>354.91499999999996</v>
      </c>
    </row>
    <row r="219" spans="1:78" s="11" customFormat="1" ht="166.5" customHeight="1" x14ac:dyDescent="0.45">
      <c r="A219" s="22"/>
      <c r="B219" s="19" t="s">
        <v>399</v>
      </c>
      <c r="C219" s="19">
        <v>8046714</v>
      </c>
      <c r="D219" s="19" t="s">
        <v>95</v>
      </c>
      <c r="E219" s="19" t="s">
        <v>216</v>
      </c>
      <c r="F219" s="19" t="s">
        <v>400</v>
      </c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8">
        <v>1</v>
      </c>
      <c r="V219" s="18"/>
      <c r="W219" s="18"/>
      <c r="X219" s="18"/>
      <c r="Y219" s="19"/>
      <c r="Z219" s="18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21">
        <v>5045626822037</v>
      </c>
      <c r="BR219" s="18">
        <v>1</v>
      </c>
      <c r="BS219" s="29">
        <v>3090</v>
      </c>
      <c r="BT219" s="29">
        <f t="shared" si="35"/>
        <v>3090</v>
      </c>
      <c r="BU219" s="24">
        <v>3615</v>
      </c>
      <c r="BV219" s="24">
        <f t="shared" si="36"/>
        <v>3615</v>
      </c>
      <c r="BW219" s="24">
        <f t="shared" si="37"/>
        <v>536.82749999999999</v>
      </c>
      <c r="BX219" s="24">
        <f t="shared" si="38"/>
        <v>536.82749999999999</v>
      </c>
      <c r="BY219" s="29">
        <f t="shared" si="39"/>
        <v>458.86499999999995</v>
      </c>
      <c r="BZ219" s="29">
        <f t="shared" si="40"/>
        <v>458.86499999999995</v>
      </c>
    </row>
    <row r="220" spans="1:78" s="11" customFormat="1" ht="165" customHeight="1" x14ac:dyDescent="0.45">
      <c r="A220" s="22"/>
      <c r="B220" s="19" t="s">
        <v>401</v>
      </c>
      <c r="C220" s="19">
        <v>8046787</v>
      </c>
      <c r="D220" s="19" t="s">
        <v>95</v>
      </c>
      <c r="E220" s="19" t="s">
        <v>216</v>
      </c>
      <c r="F220" s="19" t="s">
        <v>314</v>
      </c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>
        <v>1</v>
      </c>
      <c r="T220" s="19"/>
      <c r="U220" s="18"/>
      <c r="V220" s="18"/>
      <c r="W220" s="18"/>
      <c r="X220" s="18"/>
      <c r="Y220" s="19"/>
      <c r="Z220" s="18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21">
        <v>5045626816487</v>
      </c>
      <c r="BR220" s="18">
        <v>1</v>
      </c>
      <c r="BS220" s="29">
        <v>2900</v>
      </c>
      <c r="BT220" s="29">
        <f t="shared" si="35"/>
        <v>2900</v>
      </c>
      <c r="BU220" s="24">
        <v>3395</v>
      </c>
      <c r="BV220" s="24">
        <f t="shared" si="36"/>
        <v>3395</v>
      </c>
      <c r="BW220" s="24">
        <f t="shared" si="37"/>
        <v>504.15749999999997</v>
      </c>
      <c r="BX220" s="24">
        <f t="shared" si="38"/>
        <v>504.15749999999997</v>
      </c>
      <c r="BY220" s="29">
        <f t="shared" si="39"/>
        <v>430.65</v>
      </c>
      <c r="BZ220" s="29">
        <f t="shared" si="40"/>
        <v>430.65</v>
      </c>
    </row>
    <row r="221" spans="1:78" s="11" customFormat="1" ht="199.5" customHeight="1" x14ac:dyDescent="0.45">
      <c r="A221" s="22"/>
      <c r="B221" s="19" t="s">
        <v>402</v>
      </c>
      <c r="C221" s="19">
        <v>4566775</v>
      </c>
      <c r="D221" s="19" t="s">
        <v>95</v>
      </c>
      <c r="E221" s="19" t="s">
        <v>216</v>
      </c>
      <c r="F221" s="19" t="s">
        <v>403</v>
      </c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8">
        <v>1</v>
      </c>
      <c r="V221" s="18"/>
      <c r="W221" s="18"/>
      <c r="X221" s="18"/>
      <c r="Y221" s="19"/>
      <c r="Z221" s="18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21">
        <v>504562357412</v>
      </c>
      <c r="BR221" s="18">
        <v>1</v>
      </c>
      <c r="BS221" s="29">
        <v>2090</v>
      </c>
      <c r="BT221" s="29">
        <f t="shared" si="35"/>
        <v>2090</v>
      </c>
      <c r="BU221" s="24">
        <v>2445</v>
      </c>
      <c r="BV221" s="24">
        <f t="shared" si="36"/>
        <v>2445</v>
      </c>
      <c r="BW221" s="24">
        <f t="shared" si="37"/>
        <v>363.08249999999998</v>
      </c>
      <c r="BX221" s="24">
        <f t="shared" si="38"/>
        <v>363.08249999999998</v>
      </c>
      <c r="BY221" s="29">
        <f t="shared" si="39"/>
        <v>310.36500000000001</v>
      </c>
      <c r="BZ221" s="29">
        <f t="shared" si="40"/>
        <v>310.36500000000001</v>
      </c>
    </row>
    <row r="222" spans="1:78" s="11" customFormat="1" ht="156" customHeight="1" x14ac:dyDescent="0.45">
      <c r="A222" s="22"/>
      <c r="B222" s="19" t="s">
        <v>224</v>
      </c>
      <c r="C222" s="19">
        <v>8037767</v>
      </c>
      <c r="D222" s="19" t="s">
        <v>95</v>
      </c>
      <c r="E222" s="19" t="s">
        <v>12</v>
      </c>
      <c r="F222" s="19" t="s">
        <v>97</v>
      </c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8">
        <v>1</v>
      </c>
      <c r="V222" s="18"/>
      <c r="W222" s="18"/>
      <c r="X222" s="18"/>
      <c r="Y222" s="19"/>
      <c r="Z222" s="18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21">
        <v>5045624635820</v>
      </c>
      <c r="BR222" s="18">
        <v>1</v>
      </c>
      <c r="BS222" s="29">
        <v>990</v>
      </c>
      <c r="BT222" s="29">
        <f t="shared" si="35"/>
        <v>990</v>
      </c>
      <c r="BU222" s="24">
        <v>1160</v>
      </c>
      <c r="BV222" s="24">
        <f t="shared" si="36"/>
        <v>1160</v>
      </c>
      <c r="BW222" s="24">
        <f t="shared" si="37"/>
        <v>172.26</v>
      </c>
      <c r="BX222" s="24">
        <f t="shared" si="38"/>
        <v>172.26</v>
      </c>
      <c r="BY222" s="29">
        <f t="shared" si="39"/>
        <v>147.01499999999999</v>
      </c>
      <c r="BZ222" s="29">
        <f t="shared" si="40"/>
        <v>147.01499999999999</v>
      </c>
    </row>
    <row r="223" spans="1:78" s="11" customFormat="1" ht="145.5" customHeight="1" x14ac:dyDescent="0.45">
      <c r="A223" s="22"/>
      <c r="B223" s="19" t="s">
        <v>404</v>
      </c>
      <c r="C223" s="19">
        <v>8047471</v>
      </c>
      <c r="D223" s="19" t="s">
        <v>95</v>
      </c>
      <c r="E223" s="19" t="s">
        <v>13</v>
      </c>
      <c r="F223" s="19" t="s">
        <v>405</v>
      </c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8"/>
      <c r="V223" s="18"/>
      <c r="W223" s="18">
        <v>1</v>
      </c>
      <c r="X223" s="18"/>
      <c r="Y223" s="19"/>
      <c r="Z223" s="18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21">
        <v>5045626892818</v>
      </c>
      <c r="BR223" s="18">
        <v>1</v>
      </c>
      <c r="BS223" s="29">
        <v>1070</v>
      </c>
      <c r="BT223" s="29">
        <f t="shared" si="35"/>
        <v>1070</v>
      </c>
      <c r="BU223" s="24">
        <v>1250</v>
      </c>
      <c r="BV223" s="24">
        <f t="shared" si="36"/>
        <v>1250</v>
      </c>
      <c r="BW223" s="24">
        <f t="shared" si="37"/>
        <v>185.625</v>
      </c>
      <c r="BX223" s="24">
        <f t="shared" si="38"/>
        <v>185.625</v>
      </c>
      <c r="BY223" s="29">
        <f t="shared" si="39"/>
        <v>158.89499999999998</v>
      </c>
      <c r="BZ223" s="29">
        <f t="shared" si="40"/>
        <v>158.89499999999998</v>
      </c>
    </row>
    <row r="224" spans="1:78" s="11" customFormat="1" ht="145.5" customHeight="1" x14ac:dyDescent="0.45">
      <c r="A224" s="22"/>
      <c r="B224" s="19" t="s">
        <v>406</v>
      </c>
      <c r="C224" s="19">
        <v>8039212</v>
      </c>
      <c r="D224" s="19" t="s">
        <v>95</v>
      </c>
      <c r="E224" s="19" t="s">
        <v>300</v>
      </c>
      <c r="F224" s="19" t="s">
        <v>115</v>
      </c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>
        <v>1</v>
      </c>
      <c r="T224" s="19">
        <v>1</v>
      </c>
      <c r="U224" s="18"/>
      <c r="V224" s="18"/>
      <c r="W224" s="18"/>
      <c r="X224" s="18"/>
      <c r="Y224" s="19"/>
      <c r="Z224" s="18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21">
        <v>5045624803175</v>
      </c>
      <c r="BR224" s="18">
        <v>2</v>
      </c>
      <c r="BS224" s="29">
        <v>890</v>
      </c>
      <c r="BT224" s="29">
        <f t="shared" si="35"/>
        <v>1780</v>
      </c>
      <c r="BU224" s="24">
        <v>1040</v>
      </c>
      <c r="BV224" s="24">
        <f t="shared" si="36"/>
        <v>2080</v>
      </c>
      <c r="BW224" s="24">
        <f t="shared" si="37"/>
        <v>154.44</v>
      </c>
      <c r="BX224" s="24">
        <f t="shared" si="38"/>
        <v>308.88</v>
      </c>
      <c r="BY224" s="29">
        <f t="shared" si="39"/>
        <v>132.16499999999999</v>
      </c>
      <c r="BZ224" s="29">
        <f t="shared" si="40"/>
        <v>264.33</v>
      </c>
    </row>
    <row r="225" spans="1:78" s="11" customFormat="1" ht="154.5" customHeight="1" x14ac:dyDescent="0.45">
      <c r="A225" s="22"/>
      <c r="B225" s="19" t="s">
        <v>407</v>
      </c>
      <c r="C225" s="19">
        <v>8037152</v>
      </c>
      <c r="D225" s="19" t="s">
        <v>95</v>
      </c>
      <c r="E225" s="19" t="s">
        <v>216</v>
      </c>
      <c r="F225" s="19" t="s">
        <v>112</v>
      </c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8">
        <v>1</v>
      </c>
      <c r="V225" s="18"/>
      <c r="W225" s="18"/>
      <c r="X225" s="18"/>
      <c r="Y225" s="19"/>
      <c r="Z225" s="18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21">
        <v>50456245468434</v>
      </c>
      <c r="BR225" s="18">
        <v>1</v>
      </c>
      <c r="BS225" s="29">
        <v>1900</v>
      </c>
      <c r="BT225" s="29">
        <f t="shared" si="35"/>
        <v>1900</v>
      </c>
      <c r="BU225" s="24">
        <v>2225</v>
      </c>
      <c r="BV225" s="24">
        <f t="shared" si="36"/>
        <v>2225</v>
      </c>
      <c r="BW225" s="24">
        <f t="shared" si="37"/>
        <v>330.41249999999997</v>
      </c>
      <c r="BX225" s="24">
        <f t="shared" si="38"/>
        <v>330.41249999999997</v>
      </c>
      <c r="BY225" s="29">
        <f t="shared" si="39"/>
        <v>282.14999999999998</v>
      </c>
      <c r="BZ225" s="29">
        <f t="shared" si="40"/>
        <v>282.14999999999998</v>
      </c>
    </row>
    <row r="226" spans="1:78" s="11" customFormat="1" ht="151.5" customHeight="1" x14ac:dyDescent="0.45">
      <c r="A226" s="22"/>
      <c r="B226" s="19" t="s">
        <v>272</v>
      </c>
      <c r="C226" s="19">
        <v>804925</v>
      </c>
      <c r="D226" s="19" t="s">
        <v>95</v>
      </c>
      <c r="E226" s="19" t="s">
        <v>243</v>
      </c>
      <c r="F226" s="19" t="s">
        <v>115</v>
      </c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>
        <v>2</v>
      </c>
      <c r="U226" s="18"/>
      <c r="V226" s="18"/>
      <c r="W226" s="18">
        <v>2</v>
      </c>
      <c r="X226" s="18">
        <v>1</v>
      </c>
      <c r="Y226" s="19"/>
      <c r="Z226" s="18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21">
        <v>5045627278130</v>
      </c>
      <c r="BR226" s="18">
        <v>5</v>
      </c>
      <c r="BS226" s="29">
        <v>938</v>
      </c>
      <c r="BT226" s="29">
        <f t="shared" si="35"/>
        <v>4690</v>
      </c>
      <c r="BU226" s="24">
        <v>1095</v>
      </c>
      <c r="BV226" s="24">
        <f t="shared" si="36"/>
        <v>5475</v>
      </c>
      <c r="BW226" s="24">
        <f t="shared" si="37"/>
        <v>162.60749999999999</v>
      </c>
      <c r="BX226" s="24">
        <f t="shared" si="38"/>
        <v>813.03749999999991</v>
      </c>
      <c r="BY226" s="29">
        <f t="shared" si="39"/>
        <v>139.29300000000001</v>
      </c>
      <c r="BZ226" s="29">
        <f t="shared" si="40"/>
        <v>696.46500000000003</v>
      </c>
    </row>
    <row r="227" spans="1:78" s="11" customFormat="1" ht="145.5" customHeight="1" x14ac:dyDescent="0.45">
      <c r="A227" s="22"/>
      <c r="B227" s="19" t="s">
        <v>408</v>
      </c>
      <c r="C227" s="19">
        <v>8023751</v>
      </c>
      <c r="D227" s="19" t="s">
        <v>95</v>
      </c>
      <c r="E227" s="19" t="s">
        <v>216</v>
      </c>
      <c r="F227" s="19" t="s">
        <v>97</v>
      </c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8">
        <v>1</v>
      </c>
      <c r="V227" s="18"/>
      <c r="W227" s="18"/>
      <c r="X227" s="18"/>
      <c r="Y227" s="19"/>
      <c r="Z227" s="18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21">
        <v>50456210026634</v>
      </c>
      <c r="BR227" s="18">
        <v>1</v>
      </c>
      <c r="BS227" s="29">
        <v>2650</v>
      </c>
      <c r="BT227" s="29">
        <f t="shared" si="35"/>
        <v>2650</v>
      </c>
      <c r="BU227" s="24">
        <v>3100</v>
      </c>
      <c r="BV227" s="24">
        <f t="shared" si="36"/>
        <v>3100</v>
      </c>
      <c r="BW227" s="24">
        <f t="shared" si="37"/>
        <v>460.34999999999997</v>
      </c>
      <c r="BX227" s="24">
        <f t="shared" si="38"/>
        <v>460.34999999999997</v>
      </c>
      <c r="BY227" s="29">
        <f t="shared" si="39"/>
        <v>393.52499999999998</v>
      </c>
      <c r="BZ227" s="29">
        <f t="shared" si="40"/>
        <v>393.52499999999998</v>
      </c>
    </row>
    <row r="228" spans="1:78" s="11" customFormat="1" ht="168" customHeight="1" x14ac:dyDescent="0.45">
      <c r="A228" s="22"/>
      <c r="B228" s="19" t="s">
        <v>409</v>
      </c>
      <c r="C228" s="19">
        <v>8058664</v>
      </c>
      <c r="D228" s="19" t="s">
        <v>95</v>
      </c>
      <c r="E228" s="19" t="s">
        <v>300</v>
      </c>
      <c r="F228" s="19" t="s">
        <v>260</v>
      </c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8">
        <v>2</v>
      </c>
      <c r="V228" s="18"/>
      <c r="W228" s="18"/>
      <c r="X228" s="18"/>
      <c r="Y228" s="19"/>
      <c r="Z228" s="18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21">
        <v>5045629534821</v>
      </c>
      <c r="BR228" s="18">
        <v>2</v>
      </c>
      <c r="BS228" s="29">
        <v>750</v>
      </c>
      <c r="BT228" s="29">
        <f t="shared" si="35"/>
        <v>1500</v>
      </c>
      <c r="BU228" s="24">
        <v>880</v>
      </c>
      <c r="BV228" s="24">
        <f t="shared" si="36"/>
        <v>1760</v>
      </c>
      <c r="BW228" s="24">
        <f t="shared" si="37"/>
        <v>130.68</v>
      </c>
      <c r="BX228" s="24">
        <f t="shared" si="38"/>
        <v>261.36</v>
      </c>
      <c r="BY228" s="29">
        <f t="shared" si="39"/>
        <v>111.375</v>
      </c>
      <c r="BZ228" s="29">
        <f t="shared" si="40"/>
        <v>222.75</v>
      </c>
    </row>
    <row r="229" spans="1:78" s="11" customFormat="1" ht="160.5" customHeight="1" x14ac:dyDescent="0.45">
      <c r="A229" s="22"/>
      <c r="B229" s="19" t="s">
        <v>406</v>
      </c>
      <c r="C229" s="19">
        <v>8055024</v>
      </c>
      <c r="D229" s="19" t="s">
        <v>95</v>
      </c>
      <c r="E229" s="19" t="s">
        <v>300</v>
      </c>
      <c r="F229" s="19" t="s">
        <v>115</v>
      </c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>
        <v>1</v>
      </c>
      <c r="U229" s="18">
        <v>1</v>
      </c>
      <c r="V229" s="18"/>
      <c r="W229" s="18"/>
      <c r="X229" s="18"/>
      <c r="Y229" s="19"/>
      <c r="Z229" s="18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21">
        <v>5045628673125</v>
      </c>
      <c r="BR229" s="18">
        <v>2</v>
      </c>
      <c r="BS229" s="29">
        <v>1200</v>
      </c>
      <c r="BT229" s="29">
        <f t="shared" si="35"/>
        <v>2400</v>
      </c>
      <c r="BU229" s="24">
        <v>1405</v>
      </c>
      <c r="BV229" s="24">
        <f t="shared" si="36"/>
        <v>2810</v>
      </c>
      <c r="BW229" s="24">
        <f t="shared" si="37"/>
        <v>208.64249999999998</v>
      </c>
      <c r="BX229" s="24">
        <f t="shared" si="38"/>
        <v>417.28499999999997</v>
      </c>
      <c r="BY229" s="29">
        <f t="shared" si="39"/>
        <v>178.2</v>
      </c>
      <c r="BZ229" s="29">
        <f t="shared" si="40"/>
        <v>356.4</v>
      </c>
    </row>
    <row r="230" spans="1:78" s="11" customFormat="1" ht="154.5" customHeight="1" x14ac:dyDescent="0.45">
      <c r="A230" s="22"/>
      <c r="B230" s="19" t="s">
        <v>236</v>
      </c>
      <c r="C230" s="19">
        <v>8057149</v>
      </c>
      <c r="D230" s="19" t="s">
        <v>95</v>
      </c>
      <c r="E230" s="19" t="s">
        <v>13</v>
      </c>
      <c r="F230" s="19" t="s">
        <v>97</v>
      </c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>
        <v>4</v>
      </c>
      <c r="T230" s="19"/>
      <c r="U230" s="18"/>
      <c r="V230" s="18"/>
      <c r="W230" s="18"/>
      <c r="X230" s="18"/>
      <c r="Y230" s="19"/>
      <c r="Z230" s="18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21">
        <v>5045629101665</v>
      </c>
      <c r="BR230" s="18">
        <v>4</v>
      </c>
      <c r="BS230" s="29">
        <v>890</v>
      </c>
      <c r="BT230" s="29">
        <f t="shared" si="35"/>
        <v>3560</v>
      </c>
      <c r="BU230" s="24">
        <v>1040</v>
      </c>
      <c r="BV230" s="24">
        <f t="shared" si="36"/>
        <v>4160</v>
      </c>
      <c r="BW230" s="24">
        <f t="shared" si="37"/>
        <v>154.44</v>
      </c>
      <c r="BX230" s="24">
        <f t="shared" si="38"/>
        <v>617.76</v>
      </c>
      <c r="BY230" s="29">
        <f t="shared" si="39"/>
        <v>132.16499999999999</v>
      </c>
      <c r="BZ230" s="29">
        <f t="shared" si="40"/>
        <v>528.66</v>
      </c>
    </row>
    <row r="231" spans="1:78" s="11" customFormat="1" ht="145.5" customHeight="1" x14ac:dyDescent="0.45">
      <c r="A231" s="22"/>
      <c r="B231" s="19" t="s">
        <v>410</v>
      </c>
      <c r="C231" s="19">
        <v>8041117</v>
      </c>
      <c r="D231" s="19" t="s">
        <v>95</v>
      </c>
      <c r="E231" s="19" t="s">
        <v>258</v>
      </c>
      <c r="F231" s="19" t="s">
        <v>411</v>
      </c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>
        <v>1</v>
      </c>
      <c r="T231" s="19">
        <v>1</v>
      </c>
      <c r="U231" s="18"/>
      <c r="V231" s="18"/>
      <c r="W231" s="18"/>
      <c r="X231" s="18"/>
      <c r="Y231" s="19"/>
      <c r="Z231" s="18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21">
        <v>5045625703702</v>
      </c>
      <c r="BR231" s="18">
        <v>2</v>
      </c>
      <c r="BS231" s="29">
        <v>950</v>
      </c>
      <c r="BT231" s="29">
        <f t="shared" si="35"/>
        <v>1900</v>
      </c>
      <c r="BU231" s="24">
        <v>1110</v>
      </c>
      <c r="BV231" s="24">
        <f t="shared" si="36"/>
        <v>2220</v>
      </c>
      <c r="BW231" s="24">
        <f t="shared" si="37"/>
        <v>164.83499999999998</v>
      </c>
      <c r="BX231" s="24">
        <f t="shared" si="38"/>
        <v>329.66999999999996</v>
      </c>
      <c r="BY231" s="29">
        <f t="shared" si="39"/>
        <v>141.07499999999999</v>
      </c>
      <c r="BZ231" s="29">
        <f t="shared" si="40"/>
        <v>282.14999999999998</v>
      </c>
    </row>
    <row r="232" spans="1:78" s="11" customFormat="1" ht="145.5" customHeight="1" x14ac:dyDescent="0.45">
      <c r="A232" s="22"/>
      <c r="B232" s="19" t="s">
        <v>412</v>
      </c>
      <c r="C232" s="19">
        <v>4564210</v>
      </c>
      <c r="D232" s="19" t="s">
        <v>95</v>
      </c>
      <c r="E232" s="19" t="s">
        <v>300</v>
      </c>
      <c r="F232" s="19" t="s">
        <v>413</v>
      </c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8"/>
      <c r="V232" s="18"/>
      <c r="W232" s="18">
        <v>2</v>
      </c>
      <c r="X232" s="18">
        <v>1</v>
      </c>
      <c r="Y232" s="19"/>
      <c r="Z232" s="18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21">
        <v>5045621987359</v>
      </c>
      <c r="BR232" s="18">
        <v>3</v>
      </c>
      <c r="BS232" s="29">
        <v>2750</v>
      </c>
      <c r="BT232" s="29">
        <f t="shared" si="35"/>
        <v>8250</v>
      </c>
      <c r="BU232" s="24">
        <v>3220</v>
      </c>
      <c r="BV232" s="24">
        <f t="shared" si="36"/>
        <v>9660</v>
      </c>
      <c r="BW232" s="24">
        <f t="shared" si="37"/>
        <v>478.16999999999996</v>
      </c>
      <c r="BX232" s="24">
        <f t="shared" si="38"/>
        <v>1434.5099999999998</v>
      </c>
      <c r="BY232" s="29">
        <f t="shared" si="39"/>
        <v>408.375</v>
      </c>
      <c r="BZ232" s="29">
        <f t="shared" si="40"/>
        <v>1225.125</v>
      </c>
    </row>
    <row r="233" spans="1:78" s="11" customFormat="1" ht="151.5" customHeight="1" x14ac:dyDescent="0.45">
      <c r="A233" s="22"/>
      <c r="B233" s="19" t="s">
        <v>414</v>
      </c>
      <c r="C233" s="19">
        <v>4568192</v>
      </c>
      <c r="D233" s="19" t="s">
        <v>95</v>
      </c>
      <c r="E233" s="19" t="s">
        <v>300</v>
      </c>
      <c r="F233" s="19" t="s">
        <v>97</v>
      </c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8"/>
      <c r="V233" s="18">
        <v>1</v>
      </c>
      <c r="W233" s="18"/>
      <c r="X233" s="18"/>
      <c r="Y233" s="19"/>
      <c r="Z233" s="18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21">
        <v>5045625512823</v>
      </c>
      <c r="BR233" s="18">
        <v>1</v>
      </c>
      <c r="BS233" s="29">
        <v>1090</v>
      </c>
      <c r="BT233" s="29">
        <f t="shared" si="35"/>
        <v>1090</v>
      </c>
      <c r="BU233" s="24">
        <v>1275</v>
      </c>
      <c r="BV233" s="24">
        <f t="shared" si="36"/>
        <v>1275</v>
      </c>
      <c r="BW233" s="24">
        <f t="shared" si="37"/>
        <v>189.33749999999998</v>
      </c>
      <c r="BX233" s="24">
        <f t="shared" si="38"/>
        <v>189.33749999999998</v>
      </c>
      <c r="BY233" s="29">
        <f t="shared" si="39"/>
        <v>161.86499999999998</v>
      </c>
      <c r="BZ233" s="29">
        <f t="shared" si="40"/>
        <v>161.86499999999998</v>
      </c>
    </row>
    <row r="234" spans="1:78" s="11" customFormat="1" ht="157.5" customHeight="1" x14ac:dyDescent="0.45">
      <c r="A234" s="22"/>
      <c r="B234" s="19" t="s">
        <v>415</v>
      </c>
      <c r="C234" s="19">
        <v>8066237</v>
      </c>
      <c r="D234" s="19" t="s">
        <v>95</v>
      </c>
      <c r="E234" s="19" t="s">
        <v>212</v>
      </c>
      <c r="F234" s="19" t="s">
        <v>416</v>
      </c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>
        <v>1</v>
      </c>
      <c r="T234" s="19">
        <v>1</v>
      </c>
      <c r="U234" s="18">
        <v>2</v>
      </c>
      <c r="V234" s="18"/>
      <c r="W234" s="18"/>
      <c r="X234" s="18">
        <v>1</v>
      </c>
      <c r="Y234" s="19"/>
      <c r="Z234" s="18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21">
        <v>5045701619200</v>
      </c>
      <c r="BR234" s="18">
        <v>5</v>
      </c>
      <c r="BS234" s="29">
        <v>815</v>
      </c>
      <c r="BT234" s="29">
        <f t="shared" si="35"/>
        <v>4075</v>
      </c>
      <c r="BU234" s="24">
        <v>955</v>
      </c>
      <c r="BV234" s="24">
        <f t="shared" si="36"/>
        <v>4775</v>
      </c>
      <c r="BW234" s="24">
        <f t="shared" si="37"/>
        <v>141.8175</v>
      </c>
      <c r="BX234" s="24">
        <f t="shared" si="38"/>
        <v>709.08749999999998</v>
      </c>
      <c r="BY234" s="29">
        <f t="shared" si="39"/>
        <v>121.02749999999999</v>
      </c>
      <c r="BZ234" s="29">
        <f t="shared" si="40"/>
        <v>605.13749999999993</v>
      </c>
    </row>
    <row r="235" spans="1:78" s="11" customFormat="1" ht="163.5" customHeight="1" x14ac:dyDescent="0.45">
      <c r="A235" s="22"/>
      <c r="B235" s="19" t="s">
        <v>215</v>
      </c>
      <c r="C235" s="19">
        <v>8077294</v>
      </c>
      <c r="D235" s="19" t="s">
        <v>95</v>
      </c>
      <c r="E235" s="19" t="s">
        <v>216</v>
      </c>
      <c r="F235" s="19" t="s">
        <v>417</v>
      </c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8">
        <v>1</v>
      </c>
      <c r="V235" s="18">
        <v>1</v>
      </c>
      <c r="W235" s="18"/>
      <c r="X235" s="18"/>
      <c r="Y235" s="19"/>
      <c r="Z235" s="18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21">
        <v>5045704357840</v>
      </c>
      <c r="BR235" s="18">
        <v>2</v>
      </c>
      <c r="BS235" s="29">
        <v>3800</v>
      </c>
      <c r="BT235" s="29">
        <f t="shared" si="35"/>
        <v>7600</v>
      </c>
      <c r="BU235" s="24">
        <v>4445</v>
      </c>
      <c r="BV235" s="24">
        <f t="shared" si="36"/>
        <v>8890</v>
      </c>
      <c r="BW235" s="24">
        <f t="shared" si="37"/>
        <v>660.08249999999998</v>
      </c>
      <c r="BX235" s="24">
        <f t="shared" si="38"/>
        <v>1320.165</v>
      </c>
      <c r="BY235" s="29">
        <f t="shared" si="39"/>
        <v>564.29999999999995</v>
      </c>
      <c r="BZ235" s="29">
        <f t="shared" si="40"/>
        <v>1128.5999999999999</v>
      </c>
    </row>
    <row r="236" spans="1:78" s="11" customFormat="1" ht="145.5" customHeight="1" x14ac:dyDescent="0.45">
      <c r="A236" s="18"/>
      <c r="B236" s="19" t="s">
        <v>287</v>
      </c>
      <c r="C236" s="19">
        <v>8077239</v>
      </c>
      <c r="D236" s="19" t="s">
        <v>95</v>
      </c>
      <c r="E236" s="19" t="s">
        <v>216</v>
      </c>
      <c r="F236" s="19" t="s">
        <v>153</v>
      </c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8"/>
      <c r="V236" s="18"/>
      <c r="W236" s="18"/>
      <c r="X236" s="18"/>
      <c r="Y236" s="19"/>
      <c r="Z236" s="18">
        <v>1</v>
      </c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21">
        <v>5045704440344</v>
      </c>
      <c r="BR236" s="18">
        <v>1</v>
      </c>
      <c r="BS236" s="29">
        <v>1250</v>
      </c>
      <c r="BT236" s="29">
        <f t="shared" si="35"/>
        <v>1250</v>
      </c>
      <c r="BU236" s="24">
        <v>1465</v>
      </c>
      <c r="BV236" s="24">
        <f t="shared" si="36"/>
        <v>1465</v>
      </c>
      <c r="BW236" s="24">
        <f t="shared" si="37"/>
        <v>217.55249999999998</v>
      </c>
      <c r="BX236" s="24">
        <f t="shared" si="38"/>
        <v>217.55249999999998</v>
      </c>
      <c r="BY236" s="29">
        <f t="shared" si="39"/>
        <v>185.625</v>
      </c>
      <c r="BZ236" s="29">
        <f t="shared" si="40"/>
        <v>185.625</v>
      </c>
    </row>
    <row r="237" spans="1:78" s="11" customFormat="1" ht="162" customHeight="1" x14ac:dyDescent="0.45">
      <c r="A237" s="22"/>
      <c r="B237" s="19" t="s">
        <v>418</v>
      </c>
      <c r="C237" s="19">
        <v>8017157</v>
      </c>
      <c r="D237" s="19" t="s">
        <v>95</v>
      </c>
      <c r="E237" s="19" t="s">
        <v>13</v>
      </c>
      <c r="F237" s="19" t="s">
        <v>403</v>
      </c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>
        <v>1</v>
      </c>
      <c r="T237" s="19"/>
      <c r="U237" s="18">
        <v>1</v>
      </c>
      <c r="V237" s="18"/>
      <c r="W237" s="18"/>
      <c r="X237" s="18"/>
      <c r="Y237" s="19"/>
      <c r="Z237" s="18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21">
        <v>5045558771984</v>
      </c>
      <c r="BR237" s="18">
        <v>2</v>
      </c>
      <c r="BS237" s="29">
        <v>690</v>
      </c>
      <c r="BT237" s="29">
        <f t="shared" si="35"/>
        <v>1380</v>
      </c>
      <c r="BU237" s="24">
        <v>805</v>
      </c>
      <c r="BV237" s="24">
        <f t="shared" si="36"/>
        <v>1610</v>
      </c>
      <c r="BW237" s="24">
        <f t="shared" si="37"/>
        <v>119.54249999999999</v>
      </c>
      <c r="BX237" s="24">
        <f t="shared" si="38"/>
        <v>239.08499999999998</v>
      </c>
      <c r="BY237" s="29">
        <f t="shared" si="39"/>
        <v>102.46499999999999</v>
      </c>
      <c r="BZ237" s="29">
        <f t="shared" si="40"/>
        <v>204.92999999999998</v>
      </c>
    </row>
    <row r="238" spans="1:78" s="11" customFormat="1" ht="145.5" customHeight="1" x14ac:dyDescent="0.45">
      <c r="A238" s="22"/>
      <c r="B238" s="19" t="s">
        <v>419</v>
      </c>
      <c r="C238" s="19">
        <v>4547181</v>
      </c>
      <c r="D238" s="19" t="s">
        <v>95</v>
      </c>
      <c r="E238" s="19" t="s">
        <v>216</v>
      </c>
      <c r="F238" s="19" t="s">
        <v>420</v>
      </c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8">
        <v>1</v>
      </c>
      <c r="V238" s="18"/>
      <c r="W238" s="18"/>
      <c r="X238" s="18"/>
      <c r="Y238" s="19"/>
      <c r="Z238" s="18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21">
        <v>5045552471149</v>
      </c>
      <c r="BR238" s="18">
        <v>1</v>
      </c>
      <c r="BS238" s="29">
        <v>1700</v>
      </c>
      <c r="BT238" s="29">
        <f t="shared" si="35"/>
        <v>1700</v>
      </c>
      <c r="BU238" s="24">
        <v>1990</v>
      </c>
      <c r="BV238" s="24">
        <f t="shared" si="36"/>
        <v>1990</v>
      </c>
      <c r="BW238" s="24">
        <f t="shared" si="37"/>
        <v>295.51499999999999</v>
      </c>
      <c r="BX238" s="24">
        <f t="shared" si="38"/>
        <v>295.51499999999999</v>
      </c>
      <c r="BY238" s="29">
        <f t="shared" si="39"/>
        <v>252.45</v>
      </c>
      <c r="BZ238" s="29">
        <f t="shared" si="40"/>
        <v>252.45</v>
      </c>
    </row>
    <row r="239" spans="1:78" s="11" customFormat="1" ht="145.5" customHeight="1" x14ac:dyDescent="0.45">
      <c r="A239" s="22"/>
      <c r="B239" s="19" t="s">
        <v>421</v>
      </c>
      <c r="C239" s="19">
        <v>8042853</v>
      </c>
      <c r="D239" s="19" t="s">
        <v>95</v>
      </c>
      <c r="E239" s="19" t="s">
        <v>13</v>
      </c>
      <c r="F239" s="19" t="s">
        <v>422</v>
      </c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>
        <v>1</v>
      </c>
      <c r="T239" s="19"/>
      <c r="U239" s="18"/>
      <c r="V239" s="18"/>
      <c r="W239" s="18"/>
      <c r="X239" s="18"/>
      <c r="Y239" s="19"/>
      <c r="Z239" s="18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21">
        <v>5045625836288</v>
      </c>
      <c r="BR239" s="18">
        <v>1</v>
      </c>
      <c r="BS239" s="29">
        <v>900</v>
      </c>
      <c r="BT239" s="29">
        <f t="shared" si="35"/>
        <v>900</v>
      </c>
      <c r="BU239" s="24">
        <v>1055</v>
      </c>
      <c r="BV239" s="24">
        <f t="shared" si="36"/>
        <v>1055</v>
      </c>
      <c r="BW239" s="24">
        <f t="shared" si="37"/>
        <v>156.66749999999999</v>
      </c>
      <c r="BX239" s="24">
        <f t="shared" si="38"/>
        <v>156.66749999999999</v>
      </c>
      <c r="BY239" s="29">
        <f t="shared" si="39"/>
        <v>133.65</v>
      </c>
      <c r="BZ239" s="29">
        <f t="shared" si="40"/>
        <v>133.65</v>
      </c>
    </row>
    <row r="240" spans="1:78" s="11" customFormat="1" ht="145.5" customHeight="1" x14ac:dyDescent="0.45">
      <c r="A240" s="22"/>
      <c r="B240" s="19" t="s">
        <v>423</v>
      </c>
      <c r="C240" s="19">
        <v>8042245</v>
      </c>
      <c r="D240" s="19" t="s">
        <v>95</v>
      </c>
      <c r="E240" s="19" t="s">
        <v>13</v>
      </c>
      <c r="F240" s="19" t="s">
        <v>424</v>
      </c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>
        <v>1</v>
      </c>
      <c r="U240" s="18"/>
      <c r="V240" s="18"/>
      <c r="W240" s="18"/>
      <c r="X240" s="18"/>
      <c r="Y240" s="19"/>
      <c r="Z240" s="18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21">
        <v>5045625713572</v>
      </c>
      <c r="BR240" s="18">
        <v>1</v>
      </c>
      <c r="BS240" s="29">
        <v>1630</v>
      </c>
      <c r="BT240" s="29">
        <f t="shared" si="35"/>
        <v>1630</v>
      </c>
      <c r="BU240" s="24">
        <v>1905</v>
      </c>
      <c r="BV240" s="24">
        <f t="shared" si="36"/>
        <v>1905</v>
      </c>
      <c r="BW240" s="24">
        <f t="shared" si="37"/>
        <v>282.89249999999998</v>
      </c>
      <c r="BX240" s="24">
        <f t="shared" si="38"/>
        <v>282.89249999999998</v>
      </c>
      <c r="BY240" s="29">
        <f t="shared" si="39"/>
        <v>242.05499999999998</v>
      </c>
      <c r="BZ240" s="29">
        <f t="shared" si="40"/>
        <v>242.05499999999998</v>
      </c>
    </row>
    <row r="241" spans="1:78" s="11" customFormat="1" ht="162" customHeight="1" x14ac:dyDescent="0.45">
      <c r="A241" s="22"/>
      <c r="B241" s="19" t="s">
        <v>425</v>
      </c>
      <c r="C241" s="19">
        <v>4563972</v>
      </c>
      <c r="D241" s="19" t="s">
        <v>95</v>
      </c>
      <c r="E241" s="19" t="s">
        <v>300</v>
      </c>
      <c r="F241" s="19" t="s">
        <v>249</v>
      </c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>
        <v>3</v>
      </c>
      <c r="U241" s="18">
        <v>1</v>
      </c>
      <c r="V241" s="18"/>
      <c r="W241" s="18">
        <v>1</v>
      </c>
      <c r="X241" s="18">
        <v>1</v>
      </c>
      <c r="Y241" s="19"/>
      <c r="Z241" s="18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21">
        <v>5045621987472</v>
      </c>
      <c r="BR241" s="18">
        <v>6</v>
      </c>
      <c r="BS241" s="29">
        <v>980</v>
      </c>
      <c r="BT241" s="29">
        <f t="shared" si="35"/>
        <v>5880</v>
      </c>
      <c r="BU241" s="24">
        <v>1145</v>
      </c>
      <c r="BV241" s="24">
        <f t="shared" si="36"/>
        <v>6870</v>
      </c>
      <c r="BW241" s="24">
        <f t="shared" si="37"/>
        <v>170.0325</v>
      </c>
      <c r="BX241" s="24">
        <f t="shared" si="38"/>
        <v>1020.1949999999999</v>
      </c>
      <c r="BY241" s="29">
        <f t="shared" si="39"/>
        <v>145.53</v>
      </c>
      <c r="BZ241" s="29">
        <f t="shared" si="40"/>
        <v>873.18000000000006</v>
      </c>
    </row>
    <row r="242" spans="1:78" s="11" customFormat="1" ht="145.5" customHeight="1" x14ac:dyDescent="0.45">
      <c r="A242" s="22"/>
      <c r="B242" s="19" t="s">
        <v>426</v>
      </c>
      <c r="C242" s="19">
        <v>4566167</v>
      </c>
      <c r="D242" s="19" t="s">
        <v>95</v>
      </c>
      <c r="E242" s="19" t="s">
        <v>13</v>
      </c>
      <c r="F242" s="19" t="s">
        <v>427</v>
      </c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>
        <v>2</v>
      </c>
      <c r="U242" s="18"/>
      <c r="V242" s="18"/>
      <c r="W242" s="18"/>
      <c r="X242" s="18"/>
      <c r="Y242" s="19"/>
      <c r="Z242" s="18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21">
        <v>5045623506046</v>
      </c>
      <c r="BR242" s="18">
        <v>2</v>
      </c>
      <c r="BS242" s="29">
        <v>790</v>
      </c>
      <c r="BT242" s="29">
        <f t="shared" si="35"/>
        <v>1580</v>
      </c>
      <c r="BU242" s="24">
        <v>925</v>
      </c>
      <c r="BV242" s="24">
        <f t="shared" si="36"/>
        <v>1850</v>
      </c>
      <c r="BW242" s="24">
        <f t="shared" si="37"/>
        <v>137.36249999999998</v>
      </c>
      <c r="BX242" s="24">
        <f t="shared" si="38"/>
        <v>274.72499999999997</v>
      </c>
      <c r="BY242" s="29">
        <f t="shared" si="39"/>
        <v>117.315</v>
      </c>
      <c r="BZ242" s="29">
        <f t="shared" si="40"/>
        <v>234.63</v>
      </c>
    </row>
    <row r="243" spans="1:78" s="11" customFormat="1" ht="145.5" customHeight="1" x14ac:dyDescent="0.45">
      <c r="A243" s="22"/>
      <c r="B243" s="19" t="s">
        <v>418</v>
      </c>
      <c r="C243" s="19">
        <v>8038159</v>
      </c>
      <c r="D243" s="19" t="s">
        <v>5</v>
      </c>
      <c r="E243" s="19" t="s">
        <v>13</v>
      </c>
      <c r="F243" s="19" t="s">
        <v>403</v>
      </c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8">
        <v>1</v>
      </c>
      <c r="V243" s="18">
        <v>1</v>
      </c>
      <c r="W243" s="18">
        <v>1</v>
      </c>
      <c r="X243" s="18"/>
      <c r="Y243" s="19"/>
      <c r="Z243" s="18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21">
        <v>5045624714655</v>
      </c>
      <c r="BR243" s="18">
        <v>3</v>
      </c>
      <c r="BS243" s="29">
        <v>480</v>
      </c>
      <c r="BT243" s="29">
        <f t="shared" si="35"/>
        <v>1440</v>
      </c>
      <c r="BU243" s="24">
        <v>560</v>
      </c>
      <c r="BV243" s="24">
        <f t="shared" si="36"/>
        <v>1680</v>
      </c>
      <c r="BW243" s="24">
        <f t="shared" si="37"/>
        <v>83.16</v>
      </c>
      <c r="BX243" s="24">
        <f t="shared" si="38"/>
        <v>249.48</v>
      </c>
      <c r="BY243" s="29">
        <f t="shared" si="39"/>
        <v>71.28</v>
      </c>
      <c r="BZ243" s="29">
        <f t="shared" si="40"/>
        <v>213.84</v>
      </c>
    </row>
    <row r="244" spans="1:78" s="11" customFormat="1" ht="156" customHeight="1" x14ac:dyDescent="0.45">
      <c r="A244" s="22"/>
      <c r="B244" s="19" t="s">
        <v>300</v>
      </c>
      <c r="C244" s="19">
        <v>8042549</v>
      </c>
      <c r="D244" s="19" t="s">
        <v>95</v>
      </c>
      <c r="E244" s="19" t="s">
        <v>300</v>
      </c>
      <c r="F244" s="19" t="s">
        <v>97</v>
      </c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>
        <v>1</v>
      </c>
      <c r="T244" s="19">
        <v>4</v>
      </c>
      <c r="U244" s="18">
        <v>1</v>
      </c>
      <c r="V244" s="18">
        <v>2</v>
      </c>
      <c r="W244" s="18">
        <v>2</v>
      </c>
      <c r="X244" s="18">
        <v>1</v>
      </c>
      <c r="Y244" s="19"/>
      <c r="Z244" s="18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21">
        <v>5045625755428</v>
      </c>
      <c r="BR244" s="18">
        <v>11</v>
      </c>
      <c r="BS244" s="29">
        <v>2200</v>
      </c>
      <c r="BT244" s="29">
        <f t="shared" si="35"/>
        <v>24200</v>
      </c>
      <c r="BU244" s="24">
        <v>2575</v>
      </c>
      <c r="BV244" s="24">
        <f t="shared" si="36"/>
        <v>28325</v>
      </c>
      <c r="BW244" s="24">
        <f t="shared" si="37"/>
        <v>382.38749999999999</v>
      </c>
      <c r="BX244" s="24">
        <f t="shared" si="38"/>
        <v>4206.2624999999998</v>
      </c>
      <c r="BY244" s="29">
        <f t="shared" si="39"/>
        <v>326.7</v>
      </c>
      <c r="BZ244" s="29">
        <f t="shared" si="40"/>
        <v>3593.7</v>
      </c>
    </row>
    <row r="245" spans="1:78" s="11" customFormat="1" ht="169.5" customHeight="1" x14ac:dyDescent="0.45">
      <c r="A245" s="22"/>
      <c r="B245" s="19" t="s">
        <v>428</v>
      </c>
      <c r="C245" s="19">
        <v>456700</v>
      </c>
      <c r="D245" s="19" t="s">
        <v>95</v>
      </c>
      <c r="E245" s="19" t="s">
        <v>428</v>
      </c>
      <c r="F245" s="19" t="s">
        <v>387</v>
      </c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8">
        <v>2</v>
      </c>
      <c r="V245" s="18"/>
      <c r="W245" s="18"/>
      <c r="X245" s="18"/>
      <c r="Y245" s="19"/>
      <c r="Z245" s="18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21">
        <v>5045625304978</v>
      </c>
      <c r="BR245" s="18">
        <v>2</v>
      </c>
      <c r="BS245" s="29">
        <v>1590</v>
      </c>
      <c r="BT245" s="29">
        <f t="shared" si="35"/>
        <v>3180</v>
      </c>
      <c r="BU245" s="24">
        <v>1860</v>
      </c>
      <c r="BV245" s="24">
        <f t="shared" si="36"/>
        <v>3720</v>
      </c>
      <c r="BW245" s="24">
        <f t="shared" si="37"/>
        <v>276.20999999999998</v>
      </c>
      <c r="BX245" s="24">
        <f t="shared" si="38"/>
        <v>552.41999999999996</v>
      </c>
      <c r="BY245" s="29">
        <f t="shared" si="39"/>
        <v>236.11499999999998</v>
      </c>
      <c r="BZ245" s="29">
        <f t="shared" si="40"/>
        <v>472.22999999999996</v>
      </c>
    </row>
    <row r="246" spans="1:78" s="11" customFormat="1" ht="145.5" customHeight="1" x14ac:dyDescent="0.45">
      <c r="A246" s="22"/>
      <c r="B246" s="19" t="s">
        <v>243</v>
      </c>
      <c r="C246" s="19">
        <v>8077344</v>
      </c>
      <c r="D246" s="19" t="s">
        <v>95</v>
      </c>
      <c r="E246" s="19" t="s">
        <v>243</v>
      </c>
      <c r="F246" s="19" t="s">
        <v>110</v>
      </c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>
        <v>1</v>
      </c>
      <c r="T246" s="19">
        <v>1</v>
      </c>
      <c r="U246" s="18">
        <v>2</v>
      </c>
      <c r="V246" s="18"/>
      <c r="W246" s="18">
        <v>1</v>
      </c>
      <c r="X246" s="18">
        <v>1</v>
      </c>
      <c r="Y246" s="19"/>
      <c r="Z246" s="18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21">
        <v>5045704471126</v>
      </c>
      <c r="BR246" s="18">
        <v>6</v>
      </c>
      <c r="BS246" s="29">
        <v>1620</v>
      </c>
      <c r="BT246" s="29">
        <f t="shared" si="35"/>
        <v>9720</v>
      </c>
      <c r="BU246" s="24">
        <v>1895</v>
      </c>
      <c r="BV246" s="24">
        <f t="shared" si="36"/>
        <v>11370</v>
      </c>
      <c r="BW246" s="24">
        <f t="shared" si="37"/>
        <v>281.40749999999997</v>
      </c>
      <c r="BX246" s="24">
        <f t="shared" si="38"/>
        <v>1688.4449999999997</v>
      </c>
      <c r="BY246" s="29">
        <f t="shared" si="39"/>
        <v>240.57</v>
      </c>
      <c r="BZ246" s="29">
        <f t="shared" si="40"/>
        <v>1443.42</v>
      </c>
    </row>
    <row r="247" spans="1:78" s="11" customFormat="1" ht="145.5" customHeight="1" x14ac:dyDescent="0.45">
      <c r="A247" s="18" t="s">
        <v>429</v>
      </c>
      <c r="B247" s="19" t="s">
        <v>430</v>
      </c>
      <c r="C247" s="19">
        <v>3955900</v>
      </c>
      <c r="D247" s="19" t="s">
        <v>95</v>
      </c>
      <c r="E247" s="19" t="s">
        <v>212</v>
      </c>
      <c r="F247" s="19" t="s">
        <v>431</v>
      </c>
      <c r="G247" s="19"/>
      <c r="H247" s="19"/>
      <c r="I247" s="19"/>
      <c r="J247" s="18"/>
      <c r="K247" s="18"/>
      <c r="L247" s="18"/>
      <c r="M247" s="18"/>
      <c r="N247" s="18"/>
      <c r="O247" s="19">
        <v>1</v>
      </c>
      <c r="P247" s="18">
        <v>1</v>
      </c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21">
        <v>5045453821814</v>
      </c>
      <c r="BR247" s="18">
        <v>2</v>
      </c>
      <c r="BS247" s="29"/>
      <c r="BT247" s="29">
        <v>890</v>
      </c>
      <c r="BU247" s="24">
        <v>0</v>
      </c>
      <c r="BV247" s="24">
        <f t="shared" si="36"/>
        <v>0</v>
      </c>
      <c r="BW247" s="24">
        <f t="shared" si="37"/>
        <v>0</v>
      </c>
      <c r="BX247" s="24">
        <f t="shared" si="38"/>
        <v>0</v>
      </c>
      <c r="BY247" s="29">
        <f t="shared" si="39"/>
        <v>0</v>
      </c>
      <c r="BZ247" s="29">
        <f t="shared" si="40"/>
        <v>0</v>
      </c>
    </row>
    <row r="248" spans="1:78" s="11" customFormat="1" ht="145.5" customHeight="1" x14ac:dyDescent="0.45">
      <c r="A248" s="22"/>
      <c r="B248" s="19" t="s">
        <v>274</v>
      </c>
      <c r="C248" s="19">
        <v>3830129</v>
      </c>
      <c r="D248" s="19" t="s">
        <v>95</v>
      </c>
      <c r="E248" s="19" t="s">
        <v>15</v>
      </c>
      <c r="F248" s="19" t="s">
        <v>214</v>
      </c>
      <c r="G248" s="19"/>
      <c r="H248" s="19"/>
      <c r="I248" s="19"/>
      <c r="J248" s="18"/>
      <c r="K248" s="18"/>
      <c r="L248" s="18"/>
      <c r="M248" s="18"/>
      <c r="N248" s="18">
        <v>1</v>
      </c>
      <c r="O248" s="19">
        <v>1</v>
      </c>
      <c r="P248" s="18">
        <v>1</v>
      </c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21">
        <v>5045355996405</v>
      </c>
      <c r="BR248" s="18">
        <v>3</v>
      </c>
      <c r="BS248" s="29">
        <v>680</v>
      </c>
      <c r="BT248" s="29">
        <f t="shared" si="35"/>
        <v>2040</v>
      </c>
      <c r="BU248" s="24">
        <v>795</v>
      </c>
      <c r="BV248" s="24">
        <f t="shared" si="36"/>
        <v>2385</v>
      </c>
      <c r="BW248" s="24">
        <f t="shared" si="37"/>
        <v>118.05749999999999</v>
      </c>
      <c r="BX248" s="24">
        <f t="shared" si="38"/>
        <v>354.17249999999996</v>
      </c>
      <c r="BY248" s="29">
        <f t="shared" si="39"/>
        <v>100.97999999999999</v>
      </c>
      <c r="BZ248" s="29">
        <f t="shared" si="40"/>
        <v>302.93999999999994</v>
      </c>
    </row>
    <row r="249" spans="1:78" s="11" customFormat="1" ht="145.5" customHeight="1" x14ac:dyDescent="0.45">
      <c r="A249" s="22"/>
      <c r="B249" s="19" t="s">
        <v>432</v>
      </c>
      <c r="C249" s="19">
        <v>3968077</v>
      </c>
      <c r="D249" s="19" t="s">
        <v>95</v>
      </c>
      <c r="E249" s="19" t="s">
        <v>12</v>
      </c>
      <c r="F249" s="19" t="s">
        <v>433</v>
      </c>
      <c r="G249" s="19"/>
      <c r="H249" s="19"/>
      <c r="I249" s="19"/>
      <c r="J249" s="18"/>
      <c r="K249" s="18"/>
      <c r="L249" s="18"/>
      <c r="M249" s="18"/>
      <c r="N249" s="18"/>
      <c r="O249" s="19">
        <v>1</v>
      </c>
      <c r="P249" s="18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21">
        <v>5045456151994</v>
      </c>
      <c r="BR249" s="18">
        <v>1</v>
      </c>
      <c r="BS249" s="29">
        <v>820</v>
      </c>
      <c r="BT249" s="29">
        <f t="shared" si="35"/>
        <v>820</v>
      </c>
      <c r="BU249" s="24">
        <v>960</v>
      </c>
      <c r="BV249" s="24">
        <f t="shared" si="36"/>
        <v>960</v>
      </c>
      <c r="BW249" s="24">
        <f t="shared" si="37"/>
        <v>142.56</v>
      </c>
      <c r="BX249" s="24">
        <f t="shared" si="38"/>
        <v>142.56</v>
      </c>
      <c r="BY249" s="29">
        <f t="shared" si="39"/>
        <v>121.77</v>
      </c>
      <c r="BZ249" s="29">
        <f t="shared" si="40"/>
        <v>121.77</v>
      </c>
    </row>
    <row r="250" spans="1:78" s="11" customFormat="1" ht="159" customHeight="1" x14ac:dyDescent="0.45">
      <c r="A250" s="22"/>
      <c r="B250" s="19" t="s">
        <v>434</v>
      </c>
      <c r="C250" s="19">
        <v>3964203</v>
      </c>
      <c r="D250" s="19" t="s">
        <v>95</v>
      </c>
      <c r="E250" s="19" t="s">
        <v>212</v>
      </c>
      <c r="F250" s="19" t="s">
        <v>435</v>
      </c>
      <c r="G250" s="19"/>
      <c r="H250" s="19"/>
      <c r="I250" s="19"/>
      <c r="J250" s="18"/>
      <c r="K250" s="18"/>
      <c r="L250" s="18"/>
      <c r="M250" s="18"/>
      <c r="N250" s="18">
        <v>1</v>
      </c>
      <c r="O250" s="19"/>
      <c r="P250" s="18">
        <v>1</v>
      </c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21">
        <v>5045455290618</v>
      </c>
      <c r="BR250" s="18">
        <v>2</v>
      </c>
      <c r="BS250" s="29">
        <v>510</v>
      </c>
      <c r="BT250" s="29">
        <f t="shared" si="35"/>
        <v>1020</v>
      </c>
      <c r="BU250" s="24">
        <v>595</v>
      </c>
      <c r="BV250" s="24">
        <f t="shared" si="36"/>
        <v>1190</v>
      </c>
      <c r="BW250" s="24">
        <f t="shared" si="37"/>
        <v>88.357500000000002</v>
      </c>
      <c r="BX250" s="24">
        <f t="shared" si="38"/>
        <v>176.715</v>
      </c>
      <c r="BY250" s="29">
        <f t="shared" si="39"/>
        <v>75.734999999999999</v>
      </c>
      <c r="BZ250" s="29">
        <f t="shared" si="40"/>
        <v>151.47</v>
      </c>
    </row>
    <row r="251" spans="1:78" s="11" customFormat="1" ht="145.5" customHeight="1" x14ac:dyDescent="0.45">
      <c r="A251" s="18" t="s">
        <v>429</v>
      </c>
      <c r="B251" s="19" t="s">
        <v>436</v>
      </c>
      <c r="C251" s="19">
        <v>3838052</v>
      </c>
      <c r="D251" s="19" t="s">
        <v>95</v>
      </c>
      <c r="E251" s="19" t="s">
        <v>13</v>
      </c>
      <c r="F251" s="19" t="s">
        <v>437</v>
      </c>
      <c r="G251" s="19"/>
      <c r="H251" s="19"/>
      <c r="I251" s="19"/>
      <c r="J251" s="18"/>
      <c r="K251" s="18"/>
      <c r="L251" s="18"/>
      <c r="M251" s="18"/>
      <c r="N251" s="18"/>
      <c r="O251" s="19">
        <v>1</v>
      </c>
      <c r="P251" s="18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21">
        <v>5045358286671</v>
      </c>
      <c r="BR251" s="18">
        <v>1</v>
      </c>
      <c r="BS251" s="29">
        <v>650</v>
      </c>
      <c r="BT251" s="29">
        <f t="shared" ref="BT251:BT310" si="41">BR251*BS251</f>
        <v>650</v>
      </c>
      <c r="BU251" s="24">
        <v>760</v>
      </c>
      <c r="BV251" s="24">
        <f t="shared" si="36"/>
        <v>760</v>
      </c>
      <c r="BW251" s="24">
        <f t="shared" si="37"/>
        <v>112.86</v>
      </c>
      <c r="BX251" s="24">
        <f t="shared" si="38"/>
        <v>112.86</v>
      </c>
      <c r="BY251" s="29">
        <f t="shared" si="39"/>
        <v>96.524999999999991</v>
      </c>
      <c r="BZ251" s="29">
        <f t="shared" si="40"/>
        <v>96.524999999999991</v>
      </c>
    </row>
    <row r="252" spans="1:78" s="11" customFormat="1" ht="145.5" customHeight="1" x14ac:dyDescent="0.45">
      <c r="A252" s="18" t="s">
        <v>429</v>
      </c>
      <c r="B252" s="19" t="s">
        <v>274</v>
      </c>
      <c r="C252" s="19">
        <v>3821700</v>
      </c>
      <c r="D252" s="19" t="s">
        <v>7</v>
      </c>
      <c r="E252" s="19" t="s">
        <v>15</v>
      </c>
      <c r="F252" s="19" t="s">
        <v>214</v>
      </c>
      <c r="G252" s="19"/>
      <c r="H252" s="19"/>
      <c r="I252" s="19"/>
      <c r="J252" s="18"/>
      <c r="K252" s="18"/>
      <c r="L252" s="18"/>
      <c r="M252" s="18"/>
      <c r="N252" s="18"/>
      <c r="O252" s="19">
        <v>1</v>
      </c>
      <c r="P252" s="18">
        <v>1</v>
      </c>
      <c r="Q252" s="19">
        <v>1</v>
      </c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21" t="s">
        <v>438</v>
      </c>
      <c r="BR252" s="18">
        <v>3</v>
      </c>
      <c r="BS252" s="29">
        <v>690</v>
      </c>
      <c r="BT252" s="29">
        <f t="shared" si="41"/>
        <v>2070</v>
      </c>
      <c r="BU252" s="24">
        <v>805</v>
      </c>
      <c r="BV252" s="24">
        <f t="shared" si="36"/>
        <v>2415</v>
      </c>
      <c r="BW252" s="24">
        <f t="shared" si="37"/>
        <v>119.54249999999999</v>
      </c>
      <c r="BX252" s="24">
        <f t="shared" si="38"/>
        <v>358.62749999999994</v>
      </c>
      <c r="BY252" s="29">
        <f t="shared" si="39"/>
        <v>102.46499999999999</v>
      </c>
      <c r="BZ252" s="29">
        <f t="shared" si="40"/>
        <v>307.39499999999998</v>
      </c>
    </row>
    <row r="253" spans="1:78" s="11" customFormat="1" ht="145.5" customHeight="1" x14ac:dyDescent="0.45">
      <c r="A253" s="22"/>
      <c r="B253" s="19" t="s">
        <v>439</v>
      </c>
      <c r="C253" s="19">
        <v>3956111</v>
      </c>
      <c r="D253" s="19" t="s">
        <v>95</v>
      </c>
      <c r="E253" s="19" t="s">
        <v>17</v>
      </c>
      <c r="F253" s="19" t="s">
        <v>440</v>
      </c>
      <c r="G253" s="19"/>
      <c r="H253" s="19"/>
      <c r="I253" s="19"/>
      <c r="J253" s="18"/>
      <c r="K253" s="18"/>
      <c r="L253" s="18"/>
      <c r="M253" s="18"/>
      <c r="N253" s="18">
        <v>1</v>
      </c>
      <c r="O253" s="19"/>
      <c r="P253" s="18">
        <v>1</v>
      </c>
      <c r="Q253" s="19">
        <v>1</v>
      </c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21">
        <v>5045453863753</v>
      </c>
      <c r="BR253" s="18">
        <v>3</v>
      </c>
      <c r="BS253" s="29">
        <v>1050</v>
      </c>
      <c r="BT253" s="29">
        <f t="shared" si="41"/>
        <v>3150</v>
      </c>
      <c r="BU253" s="24">
        <v>1230</v>
      </c>
      <c r="BV253" s="24">
        <f t="shared" si="36"/>
        <v>3690</v>
      </c>
      <c r="BW253" s="24">
        <f t="shared" si="37"/>
        <v>182.655</v>
      </c>
      <c r="BX253" s="24">
        <f t="shared" si="38"/>
        <v>547.96500000000003</v>
      </c>
      <c r="BY253" s="29">
        <f t="shared" si="39"/>
        <v>155.92499999999998</v>
      </c>
      <c r="BZ253" s="29">
        <f t="shared" si="40"/>
        <v>467.77499999999998</v>
      </c>
    </row>
    <row r="254" spans="1:78" s="11" customFormat="1" ht="163.5" customHeight="1" x14ac:dyDescent="0.45">
      <c r="A254" s="22"/>
      <c r="B254" s="19" t="s">
        <v>441</v>
      </c>
      <c r="C254" s="19">
        <v>3958142</v>
      </c>
      <c r="D254" s="19" t="s">
        <v>5</v>
      </c>
      <c r="E254" s="19" t="s">
        <v>12</v>
      </c>
      <c r="F254" s="19" t="s">
        <v>442</v>
      </c>
      <c r="G254" s="19"/>
      <c r="H254" s="19"/>
      <c r="I254" s="19"/>
      <c r="J254" s="18"/>
      <c r="K254" s="18"/>
      <c r="L254" s="18"/>
      <c r="M254" s="18"/>
      <c r="N254" s="18"/>
      <c r="O254" s="19">
        <v>1</v>
      </c>
      <c r="P254" s="18">
        <v>1</v>
      </c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21">
        <v>5045454253164</v>
      </c>
      <c r="BR254" s="18">
        <v>2</v>
      </c>
      <c r="BS254" s="29">
        <v>1349</v>
      </c>
      <c r="BT254" s="29">
        <f t="shared" si="41"/>
        <v>2698</v>
      </c>
      <c r="BU254" s="24">
        <v>1580</v>
      </c>
      <c r="BV254" s="24">
        <f t="shared" si="36"/>
        <v>3160</v>
      </c>
      <c r="BW254" s="24">
        <f t="shared" si="37"/>
        <v>234.63</v>
      </c>
      <c r="BX254" s="24">
        <f t="shared" si="38"/>
        <v>469.26</v>
      </c>
      <c r="BY254" s="29">
        <f t="shared" si="39"/>
        <v>200.32649999999998</v>
      </c>
      <c r="BZ254" s="29">
        <f t="shared" si="40"/>
        <v>400.65299999999996</v>
      </c>
    </row>
    <row r="255" spans="1:78" s="11" customFormat="1" ht="145.5" customHeight="1" x14ac:dyDescent="0.45">
      <c r="A255" s="22"/>
      <c r="B255" s="19" t="s">
        <v>443</v>
      </c>
      <c r="C255" s="19">
        <v>3969360</v>
      </c>
      <c r="D255" s="19" t="s">
        <v>5</v>
      </c>
      <c r="E255" s="19" t="s">
        <v>205</v>
      </c>
      <c r="F255" s="19" t="s">
        <v>442</v>
      </c>
      <c r="G255" s="19"/>
      <c r="H255" s="19"/>
      <c r="I255" s="19"/>
      <c r="J255" s="18"/>
      <c r="K255" s="18"/>
      <c r="L255" s="18"/>
      <c r="M255" s="18"/>
      <c r="N255" s="18"/>
      <c r="O255" s="19"/>
      <c r="P255" s="18">
        <v>2</v>
      </c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21">
        <v>5045456369658</v>
      </c>
      <c r="BR255" s="18">
        <v>2</v>
      </c>
      <c r="BS255" s="29">
        <v>2090</v>
      </c>
      <c r="BT255" s="29">
        <f t="shared" si="41"/>
        <v>4180</v>
      </c>
      <c r="BU255" s="24">
        <v>2445</v>
      </c>
      <c r="BV255" s="24">
        <f t="shared" si="36"/>
        <v>4890</v>
      </c>
      <c r="BW255" s="24">
        <f t="shared" si="37"/>
        <v>363.08249999999998</v>
      </c>
      <c r="BX255" s="24">
        <f t="shared" si="38"/>
        <v>726.16499999999996</v>
      </c>
      <c r="BY255" s="29">
        <f t="shared" si="39"/>
        <v>310.36500000000001</v>
      </c>
      <c r="BZ255" s="29">
        <f t="shared" si="40"/>
        <v>620.73</v>
      </c>
    </row>
    <row r="256" spans="1:78" s="11" customFormat="1" ht="169.5" customHeight="1" x14ac:dyDescent="0.45">
      <c r="A256" s="22"/>
      <c r="B256" s="19" t="s">
        <v>444</v>
      </c>
      <c r="C256" s="19">
        <v>3968075</v>
      </c>
      <c r="D256" s="19" t="s">
        <v>5</v>
      </c>
      <c r="E256" s="19" t="s">
        <v>15</v>
      </c>
      <c r="F256" s="19" t="s">
        <v>445</v>
      </c>
      <c r="G256" s="19"/>
      <c r="H256" s="19"/>
      <c r="I256" s="19"/>
      <c r="J256" s="18"/>
      <c r="K256" s="18"/>
      <c r="L256" s="18"/>
      <c r="M256" s="18"/>
      <c r="N256" s="18">
        <v>1</v>
      </c>
      <c r="O256" s="19"/>
      <c r="P256" s="18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21">
        <v>5045456151840</v>
      </c>
      <c r="BR256" s="18">
        <v>1</v>
      </c>
      <c r="BS256" s="29">
        <v>649</v>
      </c>
      <c r="BT256" s="29">
        <f t="shared" si="41"/>
        <v>649</v>
      </c>
      <c r="BU256" s="24">
        <v>760</v>
      </c>
      <c r="BV256" s="24">
        <f t="shared" si="36"/>
        <v>760</v>
      </c>
      <c r="BW256" s="24">
        <f t="shared" si="37"/>
        <v>112.86</v>
      </c>
      <c r="BX256" s="24">
        <f t="shared" si="38"/>
        <v>112.86</v>
      </c>
      <c r="BY256" s="29">
        <f t="shared" si="39"/>
        <v>96.376499999999993</v>
      </c>
      <c r="BZ256" s="29">
        <f t="shared" si="40"/>
        <v>96.376499999999993</v>
      </c>
    </row>
    <row r="257" spans="1:78" s="11" customFormat="1" ht="145.5" customHeight="1" x14ac:dyDescent="0.45">
      <c r="A257" s="18" t="s">
        <v>429</v>
      </c>
      <c r="B257" s="19" t="s">
        <v>446</v>
      </c>
      <c r="C257" s="19">
        <v>3969549</v>
      </c>
      <c r="D257" s="19" t="s">
        <v>5</v>
      </c>
      <c r="E257" s="19" t="s">
        <v>212</v>
      </c>
      <c r="F257" s="19" t="s">
        <v>447</v>
      </c>
      <c r="G257" s="19"/>
      <c r="H257" s="19"/>
      <c r="I257" s="19"/>
      <c r="J257" s="18"/>
      <c r="K257" s="18"/>
      <c r="L257" s="18"/>
      <c r="M257" s="18"/>
      <c r="N257" s="18"/>
      <c r="O257" s="19"/>
      <c r="P257" s="18">
        <v>1</v>
      </c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21">
        <v>5045456413078</v>
      </c>
      <c r="BR257" s="18">
        <v>1</v>
      </c>
      <c r="BS257" s="29">
        <v>660</v>
      </c>
      <c r="BT257" s="29">
        <f t="shared" si="41"/>
        <v>660</v>
      </c>
      <c r="BU257" s="24">
        <v>770</v>
      </c>
      <c r="BV257" s="24">
        <f t="shared" si="36"/>
        <v>770</v>
      </c>
      <c r="BW257" s="24">
        <f t="shared" si="37"/>
        <v>114.345</v>
      </c>
      <c r="BX257" s="24">
        <f t="shared" si="38"/>
        <v>114.345</v>
      </c>
      <c r="BY257" s="29">
        <f t="shared" si="39"/>
        <v>98.009999999999991</v>
      </c>
      <c r="BZ257" s="29">
        <f t="shared" si="40"/>
        <v>98.009999999999991</v>
      </c>
    </row>
    <row r="258" spans="1:78" s="11" customFormat="1" ht="145.5" customHeight="1" x14ac:dyDescent="0.45">
      <c r="A258" s="22"/>
      <c r="B258" s="19" t="s">
        <v>448</v>
      </c>
      <c r="C258" s="19">
        <v>3969607</v>
      </c>
      <c r="D258" s="19" t="s">
        <v>7</v>
      </c>
      <c r="E258" s="19" t="s">
        <v>12</v>
      </c>
      <c r="F258" s="19" t="s">
        <v>449</v>
      </c>
      <c r="G258" s="19"/>
      <c r="H258" s="19"/>
      <c r="I258" s="19"/>
      <c r="J258" s="18"/>
      <c r="K258" s="18"/>
      <c r="L258" s="18"/>
      <c r="M258" s="18"/>
      <c r="N258" s="18">
        <v>1</v>
      </c>
      <c r="O258" s="19">
        <v>1</v>
      </c>
      <c r="P258" s="18"/>
      <c r="Q258" s="19">
        <v>1</v>
      </c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21">
        <v>5045456419063</v>
      </c>
      <c r="BR258" s="18">
        <v>3</v>
      </c>
      <c r="BS258" s="29">
        <v>590</v>
      </c>
      <c r="BT258" s="29">
        <f t="shared" si="41"/>
        <v>1770</v>
      </c>
      <c r="BU258" s="24">
        <v>690</v>
      </c>
      <c r="BV258" s="24">
        <f t="shared" si="36"/>
        <v>2070</v>
      </c>
      <c r="BW258" s="24">
        <f t="shared" si="37"/>
        <v>102.46499999999999</v>
      </c>
      <c r="BX258" s="24">
        <f t="shared" si="38"/>
        <v>307.39499999999998</v>
      </c>
      <c r="BY258" s="29">
        <f t="shared" si="39"/>
        <v>87.614999999999995</v>
      </c>
      <c r="BZ258" s="29">
        <f t="shared" si="40"/>
        <v>262.84499999999997</v>
      </c>
    </row>
    <row r="259" spans="1:78" s="11" customFormat="1" ht="145.5" customHeight="1" x14ac:dyDescent="0.45">
      <c r="A259" s="22"/>
      <c r="B259" s="19" t="s">
        <v>450</v>
      </c>
      <c r="C259" s="19">
        <v>8053692</v>
      </c>
      <c r="D259" s="19" t="s">
        <v>7</v>
      </c>
      <c r="E259" s="19" t="s">
        <v>205</v>
      </c>
      <c r="F259" s="19" t="s">
        <v>119</v>
      </c>
      <c r="G259" s="19"/>
      <c r="H259" s="19"/>
      <c r="I259" s="19"/>
      <c r="J259" s="18"/>
      <c r="K259" s="18"/>
      <c r="L259" s="18">
        <v>1</v>
      </c>
      <c r="M259" s="18"/>
      <c r="N259" s="18"/>
      <c r="O259" s="19"/>
      <c r="P259" s="18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21">
        <v>5045628302278</v>
      </c>
      <c r="BR259" s="18">
        <v>1</v>
      </c>
      <c r="BS259" s="29">
        <v>490</v>
      </c>
      <c r="BT259" s="29">
        <f t="shared" si="41"/>
        <v>490</v>
      </c>
      <c r="BU259" s="24">
        <v>575</v>
      </c>
      <c r="BV259" s="24">
        <f t="shared" si="36"/>
        <v>575</v>
      </c>
      <c r="BW259" s="24">
        <f t="shared" si="37"/>
        <v>85.387500000000003</v>
      </c>
      <c r="BX259" s="24">
        <f t="shared" si="38"/>
        <v>85.387500000000003</v>
      </c>
      <c r="BY259" s="29">
        <f t="shared" si="39"/>
        <v>72.765000000000001</v>
      </c>
      <c r="BZ259" s="29">
        <f t="shared" si="40"/>
        <v>72.765000000000001</v>
      </c>
    </row>
    <row r="260" spans="1:78" s="11" customFormat="1" ht="145.5" customHeight="1" x14ac:dyDescent="0.45">
      <c r="A260" s="22"/>
      <c r="B260" s="19" t="s">
        <v>451</v>
      </c>
      <c r="C260" s="19">
        <v>8069467</v>
      </c>
      <c r="D260" s="19" t="s">
        <v>7</v>
      </c>
      <c r="E260" s="19" t="s">
        <v>205</v>
      </c>
      <c r="F260" s="19" t="s">
        <v>452</v>
      </c>
      <c r="G260" s="19"/>
      <c r="H260" s="19"/>
      <c r="I260" s="19"/>
      <c r="J260" s="18"/>
      <c r="K260" s="18"/>
      <c r="L260" s="18">
        <v>1</v>
      </c>
      <c r="M260" s="18"/>
      <c r="N260" s="18"/>
      <c r="O260" s="19"/>
      <c r="P260" s="18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21">
        <v>5045701401690</v>
      </c>
      <c r="BR260" s="18">
        <v>1</v>
      </c>
      <c r="BS260" s="29">
        <v>520</v>
      </c>
      <c r="BT260" s="29">
        <f t="shared" si="41"/>
        <v>520</v>
      </c>
      <c r="BU260" s="24">
        <v>610</v>
      </c>
      <c r="BV260" s="24">
        <f t="shared" si="36"/>
        <v>610</v>
      </c>
      <c r="BW260" s="24">
        <f t="shared" si="37"/>
        <v>90.584999999999994</v>
      </c>
      <c r="BX260" s="24">
        <f t="shared" si="38"/>
        <v>90.584999999999994</v>
      </c>
      <c r="BY260" s="29">
        <f t="shared" si="39"/>
        <v>77.22</v>
      </c>
      <c r="BZ260" s="29">
        <f t="shared" si="40"/>
        <v>77.22</v>
      </c>
    </row>
    <row r="261" spans="1:78" s="11" customFormat="1" ht="153" customHeight="1" x14ac:dyDescent="0.45">
      <c r="A261" s="22"/>
      <c r="B261" s="19" t="s">
        <v>453</v>
      </c>
      <c r="C261" s="19">
        <v>3969378</v>
      </c>
      <c r="D261" s="19" t="s">
        <v>7</v>
      </c>
      <c r="E261" s="19" t="s">
        <v>15</v>
      </c>
      <c r="F261" s="19" t="s">
        <v>454</v>
      </c>
      <c r="G261" s="19"/>
      <c r="H261" s="19"/>
      <c r="I261" s="19"/>
      <c r="J261" s="18"/>
      <c r="K261" s="18"/>
      <c r="L261" s="18"/>
      <c r="M261" s="18"/>
      <c r="N261" s="18"/>
      <c r="O261" s="19">
        <v>1</v>
      </c>
      <c r="P261" s="18">
        <v>1</v>
      </c>
      <c r="Q261" s="19">
        <v>1</v>
      </c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21">
        <v>5045456375536</v>
      </c>
      <c r="BR261" s="18">
        <v>3</v>
      </c>
      <c r="BS261" s="29">
        <v>490</v>
      </c>
      <c r="BT261" s="29">
        <f t="shared" si="41"/>
        <v>1470</v>
      </c>
      <c r="BU261" s="24">
        <v>575</v>
      </c>
      <c r="BV261" s="24">
        <f t="shared" si="36"/>
        <v>1725</v>
      </c>
      <c r="BW261" s="24">
        <f t="shared" si="37"/>
        <v>85.387500000000003</v>
      </c>
      <c r="BX261" s="24">
        <f t="shared" si="38"/>
        <v>256.16250000000002</v>
      </c>
      <c r="BY261" s="29">
        <f t="shared" si="39"/>
        <v>72.765000000000001</v>
      </c>
      <c r="BZ261" s="29">
        <f t="shared" si="40"/>
        <v>218.29500000000002</v>
      </c>
    </row>
    <row r="262" spans="1:78" s="11" customFormat="1" ht="145.5" customHeight="1" x14ac:dyDescent="0.45">
      <c r="A262" s="22"/>
      <c r="B262" s="19" t="s">
        <v>455</v>
      </c>
      <c r="C262" s="19">
        <v>8072925</v>
      </c>
      <c r="D262" s="19" t="s">
        <v>7</v>
      </c>
      <c r="E262" s="19" t="s">
        <v>205</v>
      </c>
      <c r="F262" s="19" t="s">
        <v>456</v>
      </c>
      <c r="G262" s="19">
        <v>1</v>
      </c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8"/>
      <c r="V262" s="18"/>
      <c r="W262" s="18"/>
      <c r="X262" s="18"/>
      <c r="Y262" s="19"/>
      <c r="Z262" s="18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21">
        <v>5045702345948</v>
      </c>
      <c r="BR262" s="18">
        <v>1</v>
      </c>
      <c r="BS262" s="29">
        <v>2550</v>
      </c>
      <c r="BT262" s="29">
        <f t="shared" si="41"/>
        <v>2550</v>
      </c>
      <c r="BU262" s="24">
        <v>2985</v>
      </c>
      <c r="BV262" s="24">
        <f t="shared" si="36"/>
        <v>2985</v>
      </c>
      <c r="BW262" s="24">
        <f t="shared" si="37"/>
        <v>443.27249999999998</v>
      </c>
      <c r="BX262" s="24">
        <f t="shared" si="38"/>
        <v>443.27249999999998</v>
      </c>
      <c r="BY262" s="29">
        <f t="shared" si="39"/>
        <v>378.67499999999995</v>
      </c>
      <c r="BZ262" s="29">
        <f t="shared" si="40"/>
        <v>378.67499999999995</v>
      </c>
    </row>
    <row r="263" spans="1:78" s="11" customFormat="1" ht="145.5" customHeight="1" x14ac:dyDescent="0.45">
      <c r="A263" s="22"/>
      <c r="B263" s="19" t="s">
        <v>457</v>
      </c>
      <c r="C263" s="19">
        <v>3966862</v>
      </c>
      <c r="D263" s="19" t="s">
        <v>7</v>
      </c>
      <c r="E263" s="19" t="s">
        <v>15</v>
      </c>
      <c r="F263" s="19" t="s">
        <v>458</v>
      </c>
      <c r="G263" s="19"/>
      <c r="H263" s="19"/>
      <c r="I263" s="19"/>
      <c r="J263" s="18"/>
      <c r="K263" s="18"/>
      <c r="L263" s="18"/>
      <c r="M263" s="18"/>
      <c r="N263" s="18"/>
      <c r="O263" s="19">
        <v>1</v>
      </c>
      <c r="P263" s="18"/>
      <c r="Q263" s="19">
        <v>1</v>
      </c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21">
        <v>5045455994417</v>
      </c>
      <c r="BR263" s="18">
        <v>2</v>
      </c>
      <c r="BS263" s="29">
        <v>620</v>
      </c>
      <c r="BT263" s="29">
        <f t="shared" si="41"/>
        <v>1240</v>
      </c>
      <c r="BU263" s="24">
        <v>725</v>
      </c>
      <c r="BV263" s="24">
        <f t="shared" si="36"/>
        <v>1450</v>
      </c>
      <c r="BW263" s="24">
        <f t="shared" si="37"/>
        <v>107.66249999999999</v>
      </c>
      <c r="BX263" s="24">
        <f t="shared" si="38"/>
        <v>215.32499999999999</v>
      </c>
      <c r="BY263" s="29">
        <f t="shared" si="39"/>
        <v>92.07</v>
      </c>
      <c r="BZ263" s="29">
        <f t="shared" si="40"/>
        <v>184.14</v>
      </c>
    </row>
    <row r="264" spans="1:78" s="11" customFormat="1" ht="172.5" customHeight="1" x14ac:dyDescent="0.45">
      <c r="A264" s="22"/>
      <c r="B264" s="19" t="s">
        <v>459</v>
      </c>
      <c r="C264" s="19">
        <v>3957637</v>
      </c>
      <c r="D264" s="19" t="s">
        <v>7</v>
      </c>
      <c r="E264" s="19" t="s">
        <v>15</v>
      </c>
      <c r="F264" s="19" t="s">
        <v>431</v>
      </c>
      <c r="G264" s="19"/>
      <c r="H264" s="19"/>
      <c r="I264" s="19"/>
      <c r="J264" s="18"/>
      <c r="K264" s="18"/>
      <c r="L264" s="18"/>
      <c r="M264" s="18"/>
      <c r="N264" s="18">
        <v>1</v>
      </c>
      <c r="O264" s="19">
        <v>1</v>
      </c>
      <c r="P264" s="18">
        <v>1</v>
      </c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21">
        <v>5045454165436</v>
      </c>
      <c r="BR264" s="18">
        <v>3</v>
      </c>
      <c r="BS264" s="29">
        <v>425</v>
      </c>
      <c r="BT264" s="29">
        <f t="shared" si="41"/>
        <v>1275</v>
      </c>
      <c r="BU264" s="24">
        <v>495</v>
      </c>
      <c r="BV264" s="24">
        <f t="shared" si="36"/>
        <v>1485</v>
      </c>
      <c r="BW264" s="24">
        <f t="shared" si="37"/>
        <v>73.507499999999993</v>
      </c>
      <c r="BX264" s="24">
        <f t="shared" si="38"/>
        <v>220.52249999999998</v>
      </c>
      <c r="BY264" s="29">
        <f t="shared" si="39"/>
        <v>63.112499999999997</v>
      </c>
      <c r="BZ264" s="29">
        <f t="shared" si="40"/>
        <v>189.33749999999998</v>
      </c>
    </row>
    <row r="265" spans="1:78" s="11" customFormat="1" ht="145.5" customHeight="1" x14ac:dyDescent="0.45">
      <c r="A265" s="22"/>
      <c r="B265" s="19" t="s">
        <v>460</v>
      </c>
      <c r="C265" s="19">
        <v>3969548</v>
      </c>
      <c r="D265" s="19" t="s">
        <v>7</v>
      </c>
      <c r="E265" s="19" t="s">
        <v>212</v>
      </c>
      <c r="F265" s="19" t="s">
        <v>461</v>
      </c>
      <c r="G265" s="19"/>
      <c r="H265" s="19"/>
      <c r="I265" s="19"/>
      <c r="J265" s="18"/>
      <c r="K265" s="18"/>
      <c r="L265" s="18"/>
      <c r="M265" s="18"/>
      <c r="N265" s="18"/>
      <c r="O265" s="19"/>
      <c r="P265" s="18">
        <v>1</v>
      </c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21">
        <v>5045456412835</v>
      </c>
      <c r="BR265" s="18">
        <v>1</v>
      </c>
      <c r="BS265" s="29">
        <v>295</v>
      </c>
      <c r="BT265" s="29">
        <f t="shared" si="41"/>
        <v>295</v>
      </c>
      <c r="BU265" s="24">
        <v>345</v>
      </c>
      <c r="BV265" s="24">
        <f t="shared" si="36"/>
        <v>345</v>
      </c>
      <c r="BW265" s="24">
        <f t="shared" si="37"/>
        <v>51.232499999999995</v>
      </c>
      <c r="BX265" s="24">
        <f t="shared" si="38"/>
        <v>51.232499999999995</v>
      </c>
      <c r="BY265" s="29">
        <f t="shared" si="39"/>
        <v>43.807499999999997</v>
      </c>
      <c r="BZ265" s="29">
        <f t="shared" si="40"/>
        <v>43.807499999999997</v>
      </c>
    </row>
    <row r="266" spans="1:78" s="11" customFormat="1" ht="145.5" customHeight="1" x14ac:dyDescent="0.45">
      <c r="A266" s="22"/>
      <c r="B266" s="19" t="s">
        <v>462</v>
      </c>
      <c r="C266" s="19">
        <v>3947328</v>
      </c>
      <c r="D266" s="19" t="s">
        <v>7</v>
      </c>
      <c r="E266" s="19" t="s">
        <v>463</v>
      </c>
      <c r="F266" s="19" t="s">
        <v>97</v>
      </c>
      <c r="G266" s="19"/>
      <c r="H266" s="19"/>
      <c r="I266" s="19"/>
      <c r="J266" s="18"/>
      <c r="K266" s="18"/>
      <c r="L266" s="18"/>
      <c r="M266" s="18"/>
      <c r="N266" s="18"/>
      <c r="O266" s="19">
        <v>1</v>
      </c>
      <c r="P266" s="18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21">
        <v>5045452360543</v>
      </c>
      <c r="BR266" s="18">
        <v>1</v>
      </c>
      <c r="BS266" s="29">
        <v>490</v>
      </c>
      <c r="BT266" s="29">
        <f t="shared" si="41"/>
        <v>490</v>
      </c>
      <c r="BU266" s="24">
        <v>575</v>
      </c>
      <c r="BV266" s="24">
        <f t="shared" si="36"/>
        <v>575</v>
      </c>
      <c r="BW266" s="24">
        <f t="shared" si="37"/>
        <v>85.387500000000003</v>
      </c>
      <c r="BX266" s="24">
        <f t="shared" si="38"/>
        <v>85.387500000000003</v>
      </c>
      <c r="BY266" s="29">
        <f t="shared" si="39"/>
        <v>72.765000000000001</v>
      </c>
      <c r="BZ266" s="29">
        <f t="shared" si="40"/>
        <v>72.765000000000001</v>
      </c>
    </row>
    <row r="267" spans="1:78" s="11" customFormat="1" ht="157.5" customHeight="1" x14ac:dyDescent="0.45">
      <c r="A267" s="22"/>
      <c r="B267" s="19" t="s">
        <v>464</v>
      </c>
      <c r="C267" s="19">
        <v>3956305</v>
      </c>
      <c r="D267" s="19" t="s">
        <v>7</v>
      </c>
      <c r="E267" s="19" t="s">
        <v>15</v>
      </c>
      <c r="F267" s="19" t="s">
        <v>465</v>
      </c>
      <c r="G267" s="19"/>
      <c r="H267" s="19"/>
      <c r="I267" s="19"/>
      <c r="J267" s="18"/>
      <c r="K267" s="18"/>
      <c r="L267" s="18"/>
      <c r="M267" s="18"/>
      <c r="N267" s="18"/>
      <c r="O267" s="19">
        <v>1</v>
      </c>
      <c r="P267" s="18" t="s">
        <v>466</v>
      </c>
      <c r="Q267" s="19">
        <v>1</v>
      </c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21">
        <v>5045453899813</v>
      </c>
      <c r="BR267" s="18">
        <v>2</v>
      </c>
      <c r="BS267" s="29">
        <v>495</v>
      </c>
      <c r="BT267" s="29">
        <f t="shared" si="41"/>
        <v>990</v>
      </c>
      <c r="BU267" s="24">
        <v>580</v>
      </c>
      <c r="BV267" s="24">
        <f t="shared" si="36"/>
        <v>1160</v>
      </c>
      <c r="BW267" s="24">
        <f t="shared" si="37"/>
        <v>86.13</v>
      </c>
      <c r="BX267" s="24">
        <f t="shared" si="38"/>
        <v>172.26</v>
      </c>
      <c r="BY267" s="29">
        <f t="shared" si="39"/>
        <v>73.507499999999993</v>
      </c>
      <c r="BZ267" s="29">
        <f t="shared" si="40"/>
        <v>147.01499999999999</v>
      </c>
    </row>
    <row r="268" spans="1:78" s="11" customFormat="1" ht="169.5" customHeight="1" x14ac:dyDescent="0.45">
      <c r="A268" s="22"/>
      <c r="B268" s="19" t="s">
        <v>467</v>
      </c>
      <c r="C268" s="19">
        <v>3969271</v>
      </c>
      <c r="D268" s="19" t="s">
        <v>7</v>
      </c>
      <c r="E268" s="19" t="s">
        <v>205</v>
      </c>
      <c r="F268" s="19" t="s">
        <v>468</v>
      </c>
      <c r="G268" s="19"/>
      <c r="H268" s="19"/>
      <c r="I268" s="19"/>
      <c r="J268" s="18"/>
      <c r="K268" s="18"/>
      <c r="L268" s="18"/>
      <c r="M268" s="18"/>
      <c r="N268" s="18"/>
      <c r="O268" s="19"/>
      <c r="P268" s="18">
        <v>1</v>
      </c>
      <c r="Q268" s="19">
        <v>1</v>
      </c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21">
        <v>5045456348981</v>
      </c>
      <c r="BR268" s="18">
        <v>2</v>
      </c>
      <c r="BS268" s="29">
        <v>750</v>
      </c>
      <c r="BT268" s="29">
        <f t="shared" si="41"/>
        <v>1500</v>
      </c>
      <c r="BU268" s="24">
        <v>880</v>
      </c>
      <c r="BV268" s="24">
        <f t="shared" si="36"/>
        <v>1760</v>
      </c>
      <c r="BW268" s="24">
        <f t="shared" si="37"/>
        <v>130.68</v>
      </c>
      <c r="BX268" s="24">
        <f t="shared" si="38"/>
        <v>261.36</v>
      </c>
      <c r="BY268" s="29">
        <f t="shared" si="39"/>
        <v>111.375</v>
      </c>
      <c r="BZ268" s="29">
        <f t="shared" si="40"/>
        <v>222.75</v>
      </c>
    </row>
    <row r="269" spans="1:78" s="11" customFormat="1" ht="153" customHeight="1" x14ac:dyDescent="0.45">
      <c r="A269" s="22"/>
      <c r="B269" s="19" t="s">
        <v>469</v>
      </c>
      <c r="C269" s="19">
        <v>3969373</v>
      </c>
      <c r="D269" s="19" t="s">
        <v>7</v>
      </c>
      <c r="E269" s="19" t="s">
        <v>15</v>
      </c>
      <c r="F269" s="19" t="s">
        <v>470</v>
      </c>
      <c r="G269" s="19"/>
      <c r="H269" s="19"/>
      <c r="I269" s="19"/>
      <c r="J269" s="18"/>
      <c r="K269" s="18"/>
      <c r="L269" s="18"/>
      <c r="M269" s="18"/>
      <c r="N269" s="18"/>
      <c r="O269" s="19">
        <v>1</v>
      </c>
      <c r="P269" s="18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21">
        <v>5045456374362</v>
      </c>
      <c r="BR269" s="18">
        <v>1</v>
      </c>
      <c r="BS269" s="29">
        <v>325</v>
      </c>
      <c r="BT269" s="29">
        <f t="shared" si="41"/>
        <v>325</v>
      </c>
      <c r="BU269" s="24">
        <v>380</v>
      </c>
      <c r="BV269" s="24">
        <f t="shared" si="36"/>
        <v>380</v>
      </c>
      <c r="BW269" s="24">
        <f t="shared" si="37"/>
        <v>56.43</v>
      </c>
      <c r="BX269" s="24">
        <f t="shared" si="38"/>
        <v>56.43</v>
      </c>
      <c r="BY269" s="29">
        <f t="shared" si="39"/>
        <v>48.262499999999996</v>
      </c>
      <c r="BZ269" s="29">
        <f t="shared" si="40"/>
        <v>48.262499999999996</v>
      </c>
    </row>
    <row r="270" spans="1:78" s="11" customFormat="1" ht="171" customHeight="1" x14ac:dyDescent="0.45">
      <c r="A270" s="22"/>
      <c r="B270" s="19" t="s">
        <v>471</v>
      </c>
      <c r="C270" s="19">
        <v>3969542</v>
      </c>
      <c r="D270" s="19" t="s">
        <v>7</v>
      </c>
      <c r="E270" s="19" t="s">
        <v>212</v>
      </c>
      <c r="F270" s="19" t="s">
        <v>461</v>
      </c>
      <c r="G270" s="19"/>
      <c r="H270" s="19"/>
      <c r="I270" s="19"/>
      <c r="J270" s="18"/>
      <c r="K270" s="18"/>
      <c r="L270" s="18"/>
      <c r="M270" s="18"/>
      <c r="N270" s="18"/>
      <c r="O270" s="19">
        <v>2</v>
      </c>
      <c r="P270" s="18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21">
        <v>5045456411364</v>
      </c>
      <c r="BR270" s="18">
        <v>2</v>
      </c>
      <c r="BS270" s="29">
        <v>295</v>
      </c>
      <c r="BT270" s="29">
        <f t="shared" si="41"/>
        <v>590</v>
      </c>
      <c r="BU270" s="24">
        <v>345</v>
      </c>
      <c r="BV270" s="24">
        <f t="shared" si="36"/>
        <v>690</v>
      </c>
      <c r="BW270" s="24">
        <f t="shared" si="37"/>
        <v>51.232499999999995</v>
      </c>
      <c r="BX270" s="24">
        <f t="shared" si="38"/>
        <v>102.46499999999999</v>
      </c>
      <c r="BY270" s="29">
        <f t="shared" si="39"/>
        <v>43.807499999999997</v>
      </c>
      <c r="BZ270" s="29">
        <f t="shared" si="40"/>
        <v>87.614999999999995</v>
      </c>
    </row>
    <row r="271" spans="1:78" s="11" customFormat="1" ht="145.5" customHeight="1" x14ac:dyDescent="0.45">
      <c r="A271" s="18"/>
      <c r="B271" s="19" t="s">
        <v>472</v>
      </c>
      <c r="C271" s="19">
        <v>8069413</v>
      </c>
      <c r="D271" s="19" t="s">
        <v>7</v>
      </c>
      <c r="E271" s="19" t="s">
        <v>205</v>
      </c>
      <c r="F271" s="19" t="s">
        <v>473</v>
      </c>
      <c r="G271" s="19">
        <v>1</v>
      </c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8"/>
      <c r="V271" s="18"/>
      <c r="W271" s="18"/>
      <c r="X271" s="18"/>
      <c r="Y271" s="19"/>
      <c r="Z271" s="18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21">
        <v>5045701396071</v>
      </c>
      <c r="BR271" s="18">
        <v>1</v>
      </c>
      <c r="BS271" s="29"/>
      <c r="BT271" s="29">
        <f t="shared" si="41"/>
        <v>0</v>
      </c>
      <c r="BU271" s="24">
        <v>0</v>
      </c>
      <c r="BV271" s="24">
        <f t="shared" si="36"/>
        <v>0</v>
      </c>
      <c r="BW271" s="24">
        <f t="shared" si="37"/>
        <v>0</v>
      </c>
      <c r="BX271" s="24">
        <f t="shared" si="38"/>
        <v>0</v>
      </c>
      <c r="BY271" s="29">
        <f t="shared" si="39"/>
        <v>0</v>
      </c>
      <c r="BZ271" s="29">
        <f t="shared" si="40"/>
        <v>0</v>
      </c>
    </row>
    <row r="272" spans="1:78" s="11" customFormat="1" ht="145.5" customHeight="1" x14ac:dyDescent="0.45">
      <c r="A272" s="22"/>
      <c r="B272" s="19" t="s">
        <v>474</v>
      </c>
      <c r="C272" s="19">
        <v>8032161</v>
      </c>
      <c r="D272" s="19" t="s">
        <v>7</v>
      </c>
      <c r="E272" s="19" t="s">
        <v>475</v>
      </c>
      <c r="F272" s="19" t="s">
        <v>476</v>
      </c>
      <c r="G272" s="19"/>
      <c r="H272" s="19"/>
      <c r="I272" s="19"/>
      <c r="J272" s="19"/>
      <c r="K272" s="19"/>
      <c r="L272" s="19"/>
      <c r="M272" s="19">
        <v>1</v>
      </c>
      <c r="N272" s="19"/>
      <c r="O272" s="19"/>
      <c r="P272" s="19"/>
      <c r="Q272" s="19"/>
      <c r="R272" s="19"/>
      <c r="S272" s="19"/>
      <c r="T272" s="19"/>
      <c r="U272" s="18"/>
      <c r="V272" s="18"/>
      <c r="W272" s="18"/>
      <c r="X272" s="18"/>
      <c r="Y272" s="19"/>
      <c r="Z272" s="18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21">
        <v>5045622935984</v>
      </c>
      <c r="BR272" s="18">
        <v>1</v>
      </c>
      <c r="BS272" s="29">
        <v>150</v>
      </c>
      <c r="BT272" s="29">
        <f t="shared" si="41"/>
        <v>150</v>
      </c>
      <c r="BU272" s="24">
        <v>175</v>
      </c>
      <c r="BV272" s="24">
        <f t="shared" ref="BV272:BV335" si="42">SUM(BU272*BR272)</f>
        <v>175</v>
      </c>
      <c r="BW272" s="24">
        <f t="shared" ref="BW272:BW335" si="43">SUM(BU272*0.1485)</f>
        <v>25.987499999999997</v>
      </c>
      <c r="BX272" s="24">
        <f t="shared" ref="BX272:BX335" si="44">SUM(BW272*BR272)</f>
        <v>25.987499999999997</v>
      </c>
      <c r="BY272" s="29">
        <f t="shared" ref="BY272:BY335" si="45">SUM(BS272*0.1485)</f>
        <v>22.274999999999999</v>
      </c>
      <c r="BZ272" s="29">
        <f t="shared" ref="BZ272:BZ335" si="46">SUM(BY272*BR272)</f>
        <v>22.274999999999999</v>
      </c>
    </row>
    <row r="273" spans="1:78" s="11" customFormat="1" ht="145.5" customHeight="1" x14ac:dyDescent="0.45">
      <c r="A273" s="22"/>
      <c r="B273" s="19" t="s">
        <v>477</v>
      </c>
      <c r="C273" s="19">
        <v>8069444</v>
      </c>
      <c r="D273" s="19" t="s">
        <v>7</v>
      </c>
      <c r="E273" s="19" t="s">
        <v>12</v>
      </c>
      <c r="F273" s="19" t="s">
        <v>476</v>
      </c>
      <c r="G273" s="19"/>
      <c r="H273" s="19"/>
      <c r="I273" s="19"/>
      <c r="J273" s="18">
        <v>1</v>
      </c>
      <c r="K273" s="18"/>
      <c r="L273" s="18"/>
      <c r="M273" s="18"/>
      <c r="N273" s="19"/>
      <c r="O273" s="19"/>
      <c r="P273" s="19"/>
      <c r="Q273" s="19"/>
      <c r="R273" s="19"/>
      <c r="S273" s="19"/>
      <c r="T273" s="19"/>
      <c r="U273" s="18"/>
      <c r="V273" s="18"/>
      <c r="W273" s="18"/>
      <c r="X273" s="18"/>
      <c r="Y273" s="19"/>
      <c r="Z273" s="18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21">
        <v>5045701397481</v>
      </c>
      <c r="BR273" s="18">
        <v>1</v>
      </c>
      <c r="BS273" s="29"/>
      <c r="BT273" s="29">
        <f t="shared" si="41"/>
        <v>0</v>
      </c>
      <c r="BU273" s="24">
        <v>0</v>
      </c>
      <c r="BV273" s="24">
        <f t="shared" si="42"/>
        <v>0</v>
      </c>
      <c r="BW273" s="24">
        <f t="shared" si="43"/>
        <v>0</v>
      </c>
      <c r="BX273" s="24">
        <f t="shared" si="44"/>
        <v>0</v>
      </c>
      <c r="BY273" s="29">
        <f t="shared" si="45"/>
        <v>0</v>
      </c>
      <c r="BZ273" s="29">
        <f t="shared" si="46"/>
        <v>0</v>
      </c>
    </row>
    <row r="274" spans="1:78" s="11" customFormat="1" ht="145.5" customHeight="1" x14ac:dyDescent="0.45">
      <c r="A274" s="18"/>
      <c r="B274" s="19" t="s">
        <v>376</v>
      </c>
      <c r="C274" s="19">
        <v>8007809</v>
      </c>
      <c r="D274" s="19" t="s">
        <v>7</v>
      </c>
      <c r="E274" s="19" t="s">
        <v>205</v>
      </c>
      <c r="F274" s="19" t="s">
        <v>478</v>
      </c>
      <c r="G274" s="19"/>
      <c r="H274" s="19"/>
      <c r="I274" s="19"/>
      <c r="J274" s="18"/>
      <c r="K274" s="18"/>
      <c r="L274" s="18"/>
      <c r="M274" s="18"/>
      <c r="N274" s="19"/>
      <c r="O274" s="19">
        <v>1</v>
      </c>
      <c r="P274" s="19"/>
      <c r="Q274" s="19"/>
      <c r="R274" s="19"/>
      <c r="S274" s="19"/>
      <c r="T274" s="19"/>
      <c r="U274" s="18"/>
      <c r="V274" s="18"/>
      <c r="W274" s="18"/>
      <c r="X274" s="18"/>
      <c r="Y274" s="19"/>
      <c r="Z274" s="18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21">
        <v>5045556541282</v>
      </c>
      <c r="BR274" s="18">
        <v>1</v>
      </c>
      <c r="BS274" s="29"/>
      <c r="BT274" s="29">
        <f t="shared" si="41"/>
        <v>0</v>
      </c>
      <c r="BU274" s="24">
        <v>0</v>
      </c>
      <c r="BV274" s="24">
        <f t="shared" si="42"/>
        <v>0</v>
      </c>
      <c r="BW274" s="24">
        <f t="shared" si="43"/>
        <v>0</v>
      </c>
      <c r="BX274" s="24">
        <f t="shared" si="44"/>
        <v>0</v>
      </c>
      <c r="BY274" s="29">
        <f t="shared" si="45"/>
        <v>0</v>
      </c>
      <c r="BZ274" s="29">
        <f t="shared" si="46"/>
        <v>0</v>
      </c>
    </row>
    <row r="275" spans="1:78" s="11" customFormat="1" ht="157.5" customHeight="1" x14ac:dyDescent="0.45">
      <c r="A275" s="22"/>
      <c r="B275" s="19" t="s">
        <v>479</v>
      </c>
      <c r="C275" s="19">
        <v>8062679</v>
      </c>
      <c r="D275" s="19" t="s">
        <v>95</v>
      </c>
      <c r="E275" s="19" t="s">
        <v>216</v>
      </c>
      <c r="F275" s="19" t="s">
        <v>119</v>
      </c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8"/>
      <c r="V275" s="18"/>
      <c r="W275" s="18"/>
      <c r="X275" s="18"/>
      <c r="Y275" s="19"/>
      <c r="Z275" s="18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8">
        <v>2</v>
      </c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21">
        <v>5045700428100</v>
      </c>
      <c r="BR275" s="18">
        <v>2</v>
      </c>
      <c r="BS275" s="29">
        <v>1550</v>
      </c>
      <c r="BT275" s="29">
        <f t="shared" si="41"/>
        <v>3100</v>
      </c>
      <c r="BU275" s="24">
        <v>1815</v>
      </c>
      <c r="BV275" s="24">
        <f t="shared" si="42"/>
        <v>3630</v>
      </c>
      <c r="BW275" s="24">
        <f t="shared" si="43"/>
        <v>269.52749999999997</v>
      </c>
      <c r="BX275" s="24">
        <f t="shared" si="44"/>
        <v>539.05499999999995</v>
      </c>
      <c r="BY275" s="29">
        <f t="shared" si="45"/>
        <v>230.17499999999998</v>
      </c>
      <c r="BZ275" s="29">
        <f t="shared" si="46"/>
        <v>460.34999999999997</v>
      </c>
    </row>
    <row r="276" spans="1:78" s="11" customFormat="1" ht="162" customHeight="1" x14ac:dyDescent="0.45">
      <c r="A276" s="22"/>
      <c r="B276" s="19" t="s">
        <v>480</v>
      </c>
      <c r="C276" s="19">
        <v>8050633</v>
      </c>
      <c r="D276" s="19" t="s">
        <v>95</v>
      </c>
      <c r="E276" s="19" t="s">
        <v>300</v>
      </c>
      <c r="F276" s="19" t="s">
        <v>481</v>
      </c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8"/>
      <c r="W276" s="18"/>
      <c r="X276" s="18"/>
      <c r="Y276" s="19"/>
      <c r="Z276" s="18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>
        <v>1</v>
      </c>
      <c r="AL276" s="19">
        <v>1</v>
      </c>
      <c r="AM276" s="18">
        <v>5</v>
      </c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21">
        <v>5045627594902</v>
      </c>
      <c r="BR276" s="18">
        <v>7</v>
      </c>
      <c r="BS276" s="29">
        <v>1080</v>
      </c>
      <c r="BT276" s="29">
        <f t="shared" si="41"/>
        <v>7560</v>
      </c>
      <c r="BU276" s="24">
        <v>1265</v>
      </c>
      <c r="BV276" s="24">
        <f t="shared" si="42"/>
        <v>8855</v>
      </c>
      <c r="BW276" s="24">
        <f t="shared" si="43"/>
        <v>187.85249999999999</v>
      </c>
      <c r="BX276" s="24">
        <f t="shared" si="44"/>
        <v>1314.9675</v>
      </c>
      <c r="BY276" s="29">
        <f t="shared" si="45"/>
        <v>160.38</v>
      </c>
      <c r="BZ276" s="29">
        <f t="shared" si="46"/>
        <v>1122.6599999999999</v>
      </c>
    </row>
    <row r="277" spans="1:78" s="11" customFormat="1" ht="172.5" customHeight="1" x14ac:dyDescent="0.45">
      <c r="A277" s="22"/>
      <c r="B277" s="19" t="s">
        <v>482</v>
      </c>
      <c r="C277" s="19">
        <v>8078720</v>
      </c>
      <c r="D277" s="19" t="s">
        <v>5</v>
      </c>
      <c r="E277" s="19" t="s">
        <v>205</v>
      </c>
      <c r="F277" s="19" t="s">
        <v>129</v>
      </c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8"/>
      <c r="V277" s="18"/>
      <c r="W277" s="18"/>
      <c r="X277" s="18"/>
      <c r="Y277" s="19"/>
      <c r="Z277" s="18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>
        <v>1</v>
      </c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21">
        <v>5045704605491</v>
      </c>
      <c r="BR277" s="18">
        <v>1</v>
      </c>
      <c r="BS277" s="29">
        <v>2280</v>
      </c>
      <c r="BT277" s="29">
        <f t="shared" si="41"/>
        <v>2280</v>
      </c>
      <c r="BU277" s="24">
        <v>2670</v>
      </c>
      <c r="BV277" s="24">
        <f t="shared" si="42"/>
        <v>2670</v>
      </c>
      <c r="BW277" s="24">
        <f t="shared" si="43"/>
        <v>396.495</v>
      </c>
      <c r="BX277" s="24">
        <f t="shared" si="44"/>
        <v>396.495</v>
      </c>
      <c r="BY277" s="29">
        <f t="shared" si="45"/>
        <v>338.58</v>
      </c>
      <c r="BZ277" s="29">
        <f t="shared" si="46"/>
        <v>338.58</v>
      </c>
    </row>
    <row r="278" spans="1:78" s="11" customFormat="1" ht="145.5" customHeight="1" x14ac:dyDescent="0.45">
      <c r="A278" s="22"/>
      <c r="B278" s="19" t="s">
        <v>483</v>
      </c>
      <c r="C278" s="19">
        <v>8077861</v>
      </c>
      <c r="D278" s="19" t="s">
        <v>5</v>
      </c>
      <c r="E278" s="19" t="s">
        <v>205</v>
      </c>
      <c r="F278" s="19" t="s">
        <v>132</v>
      </c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8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>
        <v>2</v>
      </c>
      <c r="AL278" s="19"/>
      <c r="AM278" s="18">
        <v>1</v>
      </c>
      <c r="AN278" s="18">
        <v>2</v>
      </c>
      <c r="AO278" s="18"/>
      <c r="AP278" s="18">
        <v>1</v>
      </c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21">
        <v>5045704550807</v>
      </c>
      <c r="BR278" s="18">
        <v>6</v>
      </c>
      <c r="BS278" s="29">
        <v>2790</v>
      </c>
      <c r="BT278" s="29">
        <f t="shared" si="41"/>
        <v>16740</v>
      </c>
      <c r="BU278" s="24">
        <v>3265</v>
      </c>
      <c r="BV278" s="24">
        <f t="shared" si="42"/>
        <v>19590</v>
      </c>
      <c r="BW278" s="24">
        <f t="shared" si="43"/>
        <v>484.85249999999996</v>
      </c>
      <c r="BX278" s="24">
        <f t="shared" si="44"/>
        <v>2909.1149999999998</v>
      </c>
      <c r="BY278" s="29">
        <f t="shared" si="45"/>
        <v>414.315</v>
      </c>
      <c r="BZ278" s="29">
        <f t="shared" si="46"/>
        <v>2485.89</v>
      </c>
    </row>
    <row r="279" spans="1:78" s="11" customFormat="1" ht="145.5" customHeight="1" x14ac:dyDescent="0.45">
      <c r="A279" s="22"/>
      <c r="B279" s="19" t="s">
        <v>376</v>
      </c>
      <c r="C279" s="19">
        <v>8083862</v>
      </c>
      <c r="D279" s="19" t="s">
        <v>95</v>
      </c>
      <c r="E279" s="19" t="s">
        <v>205</v>
      </c>
      <c r="F279" s="19" t="s">
        <v>377</v>
      </c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8"/>
      <c r="V279" s="19"/>
      <c r="W279" s="19"/>
      <c r="X279" s="19"/>
      <c r="Y279" s="19"/>
      <c r="Z279" s="18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8">
        <v>1</v>
      </c>
      <c r="AO279" s="18">
        <v>5</v>
      </c>
      <c r="AP279" s="18">
        <v>4</v>
      </c>
      <c r="AQ279" s="19">
        <v>4</v>
      </c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21">
        <v>5045705379070</v>
      </c>
      <c r="BR279" s="18">
        <v>14</v>
      </c>
      <c r="BS279" s="29">
        <v>1090</v>
      </c>
      <c r="BT279" s="29">
        <f t="shared" si="41"/>
        <v>15260</v>
      </c>
      <c r="BU279" s="24">
        <v>1275</v>
      </c>
      <c r="BV279" s="24">
        <f t="shared" si="42"/>
        <v>17850</v>
      </c>
      <c r="BW279" s="24">
        <f t="shared" si="43"/>
        <v>189.33749999999998</v>
      </c>
      <c r="BX279" s="24">
        <f t="shared" si="44"/>
        <v>2650.7249999999995</v>
      </c>
      <c r="BY279" s="29">
        <f t="shared" si="45"/>
        <v>161.86499999999998</v>
      </c>
      <c r="BZ279" s="29">
        <f t="shared" si="46"/>
        <v>2266.1099999999997</v>
      </c>
    </row>
    <row r="280" spans="1:78" s="11" customFormat="1" ht="145.5" customHeight="1" x14ac:dyDescent="0.45">
      <c r="A280" s="22"/>
      <c r="B280" s="19" t="s">
        <v>354</v>
      </c>
      <c r="C280" s="19">
        <v>8029803</v>
      </c>
      <c r="D280" s="19" t="s">
        <v>95</v>
      </c>
      <c r="E280" s="19" t="s">
        <v>216</v>
      </c>
      <c r="F280" s="19" t="s">
        <v>97</v>
      </c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8"/>
      <c r="V280" s="18"/>
      <c r="W280" s="18"/>
      <c r="X280" s="18"/>
      <c r="Y280" s="19"/>
      <c r="Z280" s="18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>
        <v>1</v>
      </c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21"/>
      <c r="BR280" s="18">
        <v>1</v>
      </c>
      <c r="BS280" s="29">
        <v>990</v>
      </c>
      <c r="BT280" s="29">
        <f t="shared" si="41"/>
        <v>990</v>
      </c>
      <c r="BU280" s="24">
        <v>1160</v>
      </c>
      <c r="BV280" s="24">
        <f t="shared" si="42"/>
        <v>1160</v>
      </c>
      <c r="BW280" s="24">
        <f t="shared" si="43"/>
        <v>172.26</v>
      </c>
      <c r="BX280" s="24">
        <f t="shared" si="44"/>
        <v>172.26</v>
      </c>
      <c r="BY280" s="29">
        <f t="shared" si="45"/>
        <v>147.01499999999999</v>
      </c>
      <c r="BZ280" s="29">
        <f t="shared" si="46"/>
        <v>147.01499999999999</v>
      </c>
    </row>
    <row r="281" spans="1:78" s="11" customFormat="1" ht="153" customHeight="1" x14ac:dyDescent="0.45">
      <c r="A281" s="22"/>
      <c r="B281" s="19" t="s">
        <v>484</v>
      </c>
      <c r="C281" s="19">
        <v>8077358</v>
      </c>
      <c r="D281" s="19" t="s">
        <v>95</v>
      </c>
      <c r="E281" s="19" t="s">
        <v>205</v>
      </c>
      <c r="F281" s="19" t="s">
        <v>485</v>
      </c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8"/>
      <c r="V281" s="18"/>
      <c r="W281" s="18"/>
      <c r="X281" s="18"/>
      <c r="Y281" s="19"/>
      <c r="Z281" s="18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8">
        <v>2</v>
      </c>
      <c r="AN281" s="18">
        <v>6</v>
      </c>
      <c r="AO281" s="18">
        <v>8</v>
      </c>
      <c r="AP281" s="18"/>
      <c r="AQ281" s="19"/>
      <c r="AR281" s="18"/>
      <c r="AS281" s="19">
        <v>1</v>
      </c>
      <c r="AT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21">
        <v>5045704393541</v>
      </c>
      <c r="BR281" s="18">
        <v>17</v>
      </c>
      <c r="BS281" s="29">
        <v>2900</v>
      </c>
      <c r="BT281" s="29">
        <f t="shared" si="41"/>
        <v>49300</v>
      </c>
      <c r="BU281" s="24">
        <v>3395</v>
      </c>
      <c r="BV281" s="24">
        <f t="shared" si="42"/>
        <v>57715</v>
      </c>
      <c r="BW281" s="24">
        <f t="shared" si="43"/>
        <v>504.15749999999997</v>
      </c>
      <c r="BX281" s="24">
        <f t="shared" si="44"/>
        <v>8570.6774999999998</v>
      </c>
      <c r="BY281" s="29">
        <f t="shared" si="45"/>
        <v>430.65</v>
      </c>
      <c r="BZ281" s="29">
        <f t="shared" si="46"/>
        <v>7321.0499999999993</v>
      </c>
    </row>
    <row r="282" spans="1:78" s="11" customFormat="1" ht="171" customHeight="1" x14ac:dyDescent="0.45">
      <c r="A282" s="22"/>
      <c r="B282" s="19" t="s">
        <v>486</v>
      </c>
      <c r="C282" s="19">
        <v>8071187</v>
      </c>
      <c r="D282" s="19" t="s">
        <v>95</v>
      </c>
      <c r="E282" s="19" t="s">
        <v>216</v>
      </c>
      <c r="F282" s="19" t="s">
        <v>487</v>
      </c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8"/>
      <c r="V282" s="18"/>
      <c r="W282" s="18"/>
      <c r="X282" s="18"/>
      <c r="Y282" s="19"/>
      <c r="Z282" s="18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>
        <v>1</v>
      </c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21">
        <v>5045701943862</v>
      </c>
      <c r="BR282" s="18">
        <v>1</v>
      </c>
      <c r="BS282" s="29">
        <v>2290</v>
      </c>
      <c r="BT282" s="29">
        <f t="shared" si="41"/>
        <v>2290</v>
      </c>
      <c r="BU282" s="24">
        <v>2680</v>
      </c>
      <c r="BV282" s="24">
        <f t="shared" si="42"/>
        <v>2680</v>
      </c>
      <c r="BW282" s="24">
        <f t="shared" si="43"/>
        <v>397.97999999999996</v>
      </c>
      <c r="BX282" s="24">
        <f t="shared" si="44"/>
        <v>397.97999999999996</v>
      </c>
      <c r="BY282" s="29">
        <f t="shared" si="45"/>
        <v>340.065</v>
      </c>
      <c r="BZ282" s="29">
        <f t="shared" si="46"/>
        <v>340.065</v>
      </c>
    </row>
    <row r="283" spans="1:78" s="11" customFormat="1" ht="175.5" customHeight="1" x14ac:dyDescent="0.45">
      <c r="A283" s="22"/>
      <c r="B283" s="19" t="s">
        <v>488</v>
      </c>
      <c r="C283" s="19">
        <v>8077742</v>
      </c>
      <c r="D283" s="19" t="s">
        <v>95</v>
      </c>
      <c r="E283" s="19" t="s">
        <v>216</v>
      </c>
      <c r="F283" s="19" t="s">
        <v>335</v>
      </c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8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>
        <v>1</v>
      </c>
      <c r="AM283" s="18"/>
      <c r="AN283" s="18">
        <v>1</v>
      </c>
      <c r="AO283" s="18">
        <v>2</v>
      </c>
      <c r="AP283" s="18">
        <v>1</v>
      </c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21">
        <v>5045704538478</v>
      </c>
      <c r="BR283" s="18">
        <v>5</v>
      </c>
      <c r="BS283" s="29">
        <v>2900</v>
      </c>
      <c r="BT283" s="29">
        <f t="shared" si="41"/>
        <v>14500</v>
      </c>
      <c r="BU283" s="24">
        <v>3395</v>
      </c>
      <c r="BV283" s="24">
        <f t="shared" si="42"/>
        <v>16975</v>
      </c>
      <c r="BW283" s="24">
        <f t="shared" si="43"/>
        <v>504.15749999999997</v>
      </c>
      <c r="BX283" s="24">
        <f t="shared" si="44"/>
        <v>2520.7874999999999</v>
      </c>
      <c r="BY283" s="29">
        <f t="shared" si="45"/>
        <v>430.65</v>
      </c>
      <c r="BZ283" s="29">
        <f t="shared" si="46"/>
        <v>2153.25</v>
      </c>
    </row>
    <row r="284" spans="1:78" s="11" customFormat="1" ht="168" customHeight="1" x14ac:dyDescent="0.45">
      <c r="A284" s="22"/>
      <c r="B284" s="19" t="s">
        <v>376</v>
      </c>
      <c r="C284" s="19">
        <v>8072678</v>
      </c>
      <c r="D284" s="19" t="s">
        <v>95</v>
      </c>
      <c r="E284" s="19" t="s">
        <v>205</v>
      </c>
      <c r="F284" s="19" t="s">
        <v>377</v>
      </c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8"/>
      <c r="V284" s="18"/>
      <c r="W284" s="19"/>
      <c r="X284" s="19"/>
      <c r="Y284" s="19"/>
      <c r="Z284" s="18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8">
        <v>1</v>
      </c>
      <c r="AP284" s="18">
        <v>3</v>
      </c>
      <c r="AQ284" s="19">
        <v>2</v>
      </c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21">
        <v>5045702295991</v>
      </c>
      <c r="BR284" s="18">
        <v>6</v>
      </c>
      <c r="BS284" s="29">
        <v>2700</v>
      </c>
      <c r="BT284" s="29">
        <f t="shared" si="41"/>
        <v>16200</v>
      </c>
      <c r="BU284" s="24">
        <v>3160</v>
      </c>
      <c r="BV284" s="24">
        <f t="shared" si="42"/>
        <v>18960</v>
      </c>
      <c r="BW284" s="24">
        <f t="shared" si="43"/>
        <v>469.26</v>
      </c>
      <c r="BX284" s="24">
        <f t="shared" si="44"/>
        <v>2815.56</v>
      </c>
      <c r="BY284" s="29">
        <f t="shared" si="45"/>
        <v>400.95</v>
      </c>
      <c r="BZ284" s="29">
        <f t="shared" si="46"/>
        <v>2405.6999999999998</v>
      </c>
    </row>
    <row r="285" spans="1:78" s="11" customFormat="1" ht="172.5" customHeight="1" x14ac:dyDescent="0.45">
      <c r="A285" s="22"/>
      <c r="B285" s="19" t="s">
        <v>489</v>
      </c>
      <c r="C285" s="19">
        <v>8054749</v>
      </c>
      <c r="D285" s="19" t="s">
        <v>95</v>
      </c>
      <c r="E285" s="19" t="s">
        <v>216</v>
      </c>
      <c r="F285" s="19" t="s">
        <v>490</v>
      </c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8"/>
      <c r="AN285" s="18">
        <v>1</v>
      </c>
      <c r="AO285" s="18"/>
      <c r="AP285" s="18"/>
      <c r="AQ285" s="19"/>
      <c r="AR285" s="18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21"/>
      <c r="BR285" s="18">
        <v>1</v>
      </c>
      <c r="BS285" s="29">
        <v>1750</v>
      </c>
      <c r="BT285" s="29">
        <f t="shared" si="41"/>
        <v>1750</v>
      </c>
      <c r="BU285" s="24">
        <v>2045</v>
      </c>
      <c r="BV285" s="24">
        <f t="shared" si="42"/>
        <v>2045</v>
      </c>
      <c r="BW285" s="24">
        <f t="shared" si="43"/>
        <v>303.6825</v>
      </c>
      <c r="BX285" s="24">
        <f t="shared" si="44"/>
        <v>303.6825</v>
      </c>
      <c r="BY285" s="29">
        <f t="shared" si="45"/>
        <v>259.875</v>
      </c>
      <c r="BZ285" s="29">
        <f t="shared" si="46"/>
        <v>259.875</v>
      </c>
    </row>
    <row r="286" spans="1:78" s="11" customFormat="1" ht="145.5" customHeight="1" x14ac:dyDescent="0.45">
      <c r="A286" s="22"/>
      <c r="B286" s="19" t="s">
        <v>491</v>
      </c>
      <c r="C286" s="19">
        <v>8054643</v>
      </c>
      <c r="D286" s="19" t="s">
        <v>95</v>
      </c>
      <c r="E286" s="19" t="s">
        <v>216</v>
      </c>
      <c r="F286" s="19" t="s">
        <v>115</v>
      </c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8"/>
      <c r="AN286" s="18"/>
      <c r="AO286" s="18">
        <v>1</v>
      </c>
      <c r="AP286" s="18"/>
      <c r="AQ286" s="19"/>
      <c r="AR286" s="18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21">
        <v>5045628455950</v>
      </c>
      <c r="BR286" s="18">
        <v>1</v>
      </c>
      <c r="BS286" s="29">
        <v>1090</v>
      </c>
      <c r="BT286" s="29">
        <f t="shared" si="41"/>
        <v>1090</v>
      </c>
      <c r="BU286" s="24">
        <v>1275</v>
      </c>
      <c r="BV286" s="24">
        <f t="shared" si="42"/>
        <v>1275</v>
      </c>
      <c r="BW286" s="24">
        <f t="shared" si="43"/>
        <v>189.33749999999998</v>
      </c>
      <c r="BX286" s="24">
        <f t="shared" si="44"/>
        <v>189.33749999999998</v>
      </c>
      <c r="BY286" s="29">
        <f t="shared" si="45"/>
        <v>161.86499999999998</v>
      </c>
      <c r="BZ286" s="29">
        <f t="shared" si="46"/>
        <v>161.86499999999998</v>
      </c>
    </row>
    <row r="287" spans="1:78" s="11" customFormat="1" ht="145.5" customHeight="1" x14ac:dyDescent="0.45">
      <c r="A287" s="22"/>
      <c r="B287" s="19" t="s">
        <v>492</v>
      </c>
      <c r="C287" s="19">
        <v>8072684</v>
      </c>
      <c r="D287" s="19" t="s">
        <v>95</v>
      </c>
      <c r="E287" s="19" t="s">
        <v>205</v>
      </c>
      <c r="F287" s="19" t="s">
        <v>97</v>
      </c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8"/>
      <c r="AN287" s="18"/>
      <c r="AO287" s="18"/>
      <c r="AP287" s="18"/>
      <c r="AQ287" s="19"/>
      <c r="AR287" s="18">
        <v>1</v>
      </c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21">
        <v>5045702307021</v>
      </c>
      <c r="BR287" s="18">
        <v>1</v>
      </c>
      <c r="BS287" s="29">
        <v>1950</v>
      </c>
      <c r="BT287" s="29">
        <f t="shared" si="41"/>
        <v>1950</v>
      </c>
      <c r="BU287" s="24">
        <v>2280</v>
      </c>
      <c r="BV287" s="24">
        <f t="shared" si="42"/>
        <v>2280</v>
      </c>
      <c r="BW287" s="24">
        <f t="shared" si="43"/>
        <v>338.58</v>
      </c>
      <c r="BX287" s="24">
        <f t="shared" si="44"/>
        <v>338.58</v>
      </c>
      <c r="BY287" s="29">
        <f t="shared" si="45"/>
        <v>289.57499999999999</v>
      </c>
      <c r="BZ287" s="29">
        <f t="shared" si="46"/>
        <v>289.57499999999999</v>
      </c>
    </row>
    <row r="288" spans="1:78" s="11" customFormat="1" ht="165" customHeight="1" x14ac:dyDescent="0.45">
      <c r="A288" s="22"/>
      <c r="B288" s="19" t="s">
        <v>346</v>
      </c>
      <c r="C288" s="19">
        <v>8073206</v>
      </c>
      <c r="D288" s="19" t="s">
        <v>5</v>
      </c>
      <c r="E288" s="19" t="s">
        <v>205</v>
      </c>
      <c r="F288" s="19" t="s">
        <v>97</v>
      </c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8"/>
      <c r="AN288" s="18"/>
      <c r="AO288" s="18"/>
      <c r="AP288" s="18"/>
      <c r="AQ288" s="19"/>
      <c r="AR288" s="18">
        <v>1</v>
      </c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21">
        <v>5045704001842</v>
      </c>
      <c r="BR288" s="18">
        <v>1</v>
      </c>
      <c r="BS288" s="29">
        <v>2700</v>
      </c>
      <c r="BT288" s="29">
        <f t="shared" si="41"/>
        <v>2700</v>
      </c>
      <c r="BU288" s="24">
        <v>3160</v>
      </c>
      <c r="BV288" s="24">
        <f t="shared" si="42"/>
        <v>3160</v>
      </c>
      <c r="BW288" s="24">
        <f t="shared" si="43"/>
        <v>469.26</v>
      </c>
      <c r="BX288" s="24">
        <f t="shared" si="44"/>
        <v>469.26</v>
      </c>
      <c r="BY288" s="29">
        <f t="shared" si="45"/>
        <v>400.95</v>
      </c>
      <c r="BZ288" s="29">
        <f t="shared" si="46"/>
        <v>400.95</v>
      </c>
    </row>
    <row r="289" spans="1:78" s="11" customFormat="1" ht="154.5" customHeight="1" x14ac:dyDescent="0.45">
      <c r="A289" s="22"/>
      <c r="B289" s="19" t="s">
        <v>493</v>
      </c>
      <c r="C289" s="19">
        <v>8071308</v>
      </c>
      <c r="D289" s="19" t="s">
        <v>5</v>
      </c>
      <c r="E289" s="19" t="s">
        <v>205</v>
      </c>
      <c r="F289" s="19" t="s">
        <v>494</v>
      </c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8">
        <v>1</v>
      </c>
      <c r="AN289" s="18"/>
      <c r="AO289" s="18"/>
      <c r="AP289" s="18"/>
      <c r="AQ289" s="19"/>
      <c r="AR289" s="18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21">
        <v>5045702172131</v>
      </c>
      <c r="BR289" s="18">
        <v>1</v>
      </c>
      <c r="BS289" s="29">
        <v>2100</v>
      </c>
      <c r="BT289" s="29">
        <f t="shared" si="41"/>
        <v>2100</v>
      </c>
      <c r="BU289" s="24">
        <v>2455</v>
      </c>
      <c r="BV289" s="24">
        <f t="shared" si="42"/>
        <v>2455</v>
      </c>
      <c r="BW289" s="24">
        <f t="shared" si="43"/>
        <v>364.5675</v>
      </c>
      <c r="BX289" s="24">
        <f t="shared" si="44"/>
        <v>364.5675</v>
      </c>
      <c r="BY289" s="29">
        <f t="shared" si="45"/>
        <v>311.84999999999997</v>
      </c>
      <c r="BZ289" s="29">
        <f t="shared" si="46"/>
        <v>311.84999999999997</v>
      </c>
    </row>
    <row r="290" spans="1:78" s="11" customFormat="1" ht="145.5" customHeight="1" x14ac:dyDescent="0.45">
      <c r="A290" s="22" t="s">
        <v>495</v>
      </c>
      <c r="B290" s="19" t="s">
        <v>496</v>
      </c>
      <c r="C290" s="19">
        <v>8054329</v>
      </c>
      <c r="D290" s="19" t="s">
        <v>95</v>
      </c>
      <c r="E290" s="19" t="s">
        <v>205</v>
      </c>
      <c r="F290" s="19" t="s">
        <v>115</v>
      </c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8"/>
      <c r="AN290" s="18">
        <v>1</v>
      </c>
      <c r="AO290" s="18"/>
      <c r="AP290" s="18"/>
      <c r="AQ290" s="19">
        <v>1</v>
      </c>
      <c r="AR290" s="18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21">
        <v>5045628737735</v>
      </c>
      <c r="BR290" s="18">
        <v>2</v>
      </c>
      <c r="BS290" s="29">
        <v>1890</v>
      </c>
      <c r="BT290" s="29">
        <f t="shared" si="41"/>
        <v>3780</v>
      </c>
      <c r="BU290" s="24">
        <v>2210</v>
      </c>
      <c r="BV290" s="24">
        <f t="shared" si="42"/>
        <v>4420</v>
      </c>
      <c r="BW290" s="24">
        <f t="shared" si="43"/>
        <v>328.185</v>
      </c>
      <c r="BX290" s="24">
        <f t="shared" si="44"/>
        <v>656.37</v>
      </c>
      <c r="BY290" s="29">
        <f t="shared" si="45"/>
        <v>280.66499999999996</v>
      </c>
      <c r="BZ290" s="29">
        <f t="shared" si="46"/>
        <v>561.32999999999993</v>
      </c>
    </row>
    <row r="291" spans="1:78" s="11" customFormat="1" ht="145.5" customHeight="1" x14ac:dyDescent="0.45">
      <c r="A291" s="22"/>
      <c r="B291" s="19" t="s">
        <v>497</v>
      </c>
      <c r="C291" s="19">
        <v>8069671</v>
      </c>
      <c r="D291" s="19" t="s">
        <v>95</v>
      </c>
      <c r="E291" s="19" t="s">
        <v>216</v>
      </c>
      <c r="F291" s="19" t="s">
        <v>498</v>
      </c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>
        <v>1</v>
      </c>
      <c r="AM291" s="18">
        <v>1</v>
      </c>
      <c r="AN291" s="18">
        <v>1</v>
      </c>
      <c r="AO291" s="18">
        <v>1</v>
      </c>
      <c r="AP291" s="18"/>
      <c r="AQ291" s="19"/>
      <c r="AR291" s="18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21">
        <v>5045701518190</v>
      </c>
      <c r="BR291" s="18">
        <v>4</v>
      </c>
      <c r="BS291" s="29">
        <v>1300</v>
      </c>
      <c r="BT291" s="29">
        <f t="shared" si="41"/>
        <v>5200</v>
      </c>
      <c r="BU291" s="24">
        <v>1520</v>
      </c>
      <c r="BV291" s="24">
        <f t="shared" si="42"/>
        <v>6080</v>
      </c>
      <c r="BW291" s="24">
        <f t="shared" si="43"/>
        <v>225.72</v>
      </c>
      <c r="BX291" s="24">
        <f t="shared" si="44"/>
        <v>902.88</v>
      </c>
      <c r="BY291" s="29">
        <f t="shared" si="45"/>
        <v>193.04999999999998</v>
      </c>
      <c r="BZ291" s="29">
        <f t="shared" si="46"/>
        <v>772.19999999999993</v>
      </c>
    </row>
    <row r="292" spans="1:78" s="11" customFormat="1" ht="160.5" customHeight="1" x14ac:dyDescent="0.45">
      <c r="A292" s="22"/>
      <c r="B292" s="19" t="s">
        <v>482</v>
      </c>
      <c r="C292" s="19">
        <v>8076729</v>
      </c>
      <c r="D292" s="19" t="s">
        <v>95</v>
      </c>
      <c r="E292" s="19" t="s">
        <v>205</v>
      </c>
      <c r="F292" s="19" t="s">
        <v>129</v>
      </c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8"/>
      <c r="V292" s="18"/>
      <c r="W292" s="18"/>
      <c r="X292" s="18"/>
      <c r="Y292" s="19"/>
      <c r="Z292" s="18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>
        <v>2</v>
      </c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21">
        <v>5045704503797</v>
      </c>
      <c r="BR292" s="18">
        <v>2</v>
      </c>
      <c r="BS292" s="29">
        <v>2900</v>
      </c>
      <c r="BT292" s="29">
        <f t="shared" si="41"/>
        <v>5800</v>
      </c>
      <c r="BU292" s="24">
        <v>3395</v>
      </c>
      <c r="BV292" s="24">
        <f t="shared" si="42"/>
        <v>6790</v>
      </c>
      <c r="BW292" s="24">
        <f t="shared" si="43"/>
        <v>504.15749999999997</v>
      </c>
      <c r="BX292" s="24">
        <f t="shared" si="44"/>
        <v>1008.3149999999999</v>
      </c>
      <c r="BY292" s="29">
        <f t="shared" si="45"/>
        <v>430.65</v>
      </c>
      <c r="BZ292" s="29">
        <f t="shared" si="46"/>
        <v>861.3</v>
      </c>
    </row>
    <row r="293" spans="1:78" s="11" customFormat="1" ht="145.5" customHeight="1" x14ac:dyDescent="0.45">
      <c r="A293" s="18"/>
      <c r="B293" s="19" t="s">
        <v>499</v>
      </c>
      <c r="C293" s="19"/>
      <c r="D293" s="19" t="s">
        <v>6</v>
      </c>
      <c r="E293" s="19" t="s">
        <v>216</v>
      </c>
      <c r="F293" s="19" t="s">
        <v>500</v>
      </c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>
        <v>1</v>
      </c>
      <c r="AM293" s="18"/>
      <c r="AN293" s="18"/>
      <c r="AO293" s="18"/>
      <c r="AP293" s="18"/>
      <c r="AQ293" s="19"/>
      <c r="AR293" s="18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21"/>
      <c r="BR293" s="18">
        <v>1</v>
      </c>
      <c r="BS293" s="29"/>
      <c r="BT293" s="29">
        <v>2750</v>
      </c>
      <c r="BU293" s="24">
        <v>0</v>
      </c>
      <c r="BV293" s="24">
        <f t="shared" si="42"/>
        <v>0</v>
      </c>
      <c r="BW293" s="24">
        <f t="shared" si="43"/>
        <v>0</v>
      </c>
      <c r="BX293" s="24">
        <f t="shared" si="44"/>
        <v>0</v>
      </c>
      <c r="BY293" s="29">
        <f t="shared" si="45"/>
        <v>0</v>
      </c>
      <c r="BZ293" s="29">
        <f t="shared" si="46"/>
        <v>0</v>
      </c>
    </row>
    <row r="294" spans="1:78" s="11" customFormat="1" ht="145.5" customHeight="1" x14ac:dyDescent="0.45">
      <c r="A294" s="22"/>
      <c r="B294" s="19" t="s">
        <v>501</v>
      </c>
      <c r="C294" s="19">
        <v>8063529</v>
      </c>
      <c r="D294" s="19" t="s">
        <v>95</v>
      </c>
      <c r="E294" s="19" t="s">
        <v>300</v>
      </c>
      <c r="F294" s="19" t="s">
        <v>502</v>
      </c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8">
        <v>1</v>
      </c>
      <c r="AN294" s="18">
        <v>1</v>
      </c>
      <c r="AO294" s="18">
        <v>1</v>
      </c>
      <c r="AP294" s="18"/>
      <c r="AQ294" s="19"/>
      <c r="AR294" s="18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21">
        <v>5045700446432</v>
      </c>
      <c r="BR294" s="18">
        <v>3</v>
      </c>
      <c r="BS294" s="29">
        <v>1300</v>
      </c>
      <c r="BT294" s="29">
        <f t="shared" si="41"/>
        <v>3900</v>
      </c>
      <c r="BU294" s="24">
        <v>1520</v>
      </c>
      <c r="BV294" s="24">
        <f t="shared" si="42"/>
        <v>4560</v>
      </c>
      <c r="BW294" s="24">
        <f t="shared" si="43"/>
        <v>225.72</v>
      </c>
      <c r="BX294" s="24">
        <f t="shared" si="44"/>
        <v>677.16</v>
      </c>
      <c r="BY294" s="29">
        <f t="shared" si="45"/>
        <v>193.04999999999998</v>
      </c>
      <c r="BZ294" s="29">
        <f t="shared" si="46"/>
        <v>579.15</v>
      </c>
    </row>
    <row r="295" spans="1:78" s="11" customFormat="1" ht="169.5" customHeight="1" x14ac:dyDescent="0.45">
      <c r="A295" s="22"/>
      <c r="B295" s="19" t="s">
        <v>503</v>
      </c>
      <c r="C295" s="19">
        <v>8077505</v>
      </c>
      <c r="D295" s="19" t="s">
        <v>95</v>
      </c>
      <c r="E295" s="19" t="s">
        <v>13</v>
      </c>
      <c r="F295" s="19" t="s">
        <v>132</v>
      </c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8"/>
      <c r="AN295" s="18"/>
      <c r="AO295" s="18">
        <v>1</v>
      </c>
      <c r="AP295" s="18"/>
      <c r="AQ295" s="19"/>
      <c r="AR295" s="18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21">
        <v>5045704465484</v>
      </c>
      <c r="BR295" s="18">
        <v>1</v>
      </c>
      <c r="BS295" s="29">
        <v>1090</v>
      </c>
      <c r="BT295" s="29">
        <f t="shared" si="41"/>
        <v>1090</v>
      </c>
      <c r="BU295" s="24">
        <v>1275</v>
      </c>
      <c r="BV295" s="24">
        <f t="shared" si="42"/>
        <v>1275</v>
      </c>
      <c r="BW295" s="24">
        <f t="shared" si="43"/>
        <v>189.33749999999998</v>
      </c>
      <c r="BX295" s="24">
        <f t="shared" si="44"/>
        <v>189.33749999999998</v>
      </c>
      <c r="BY295" s="29">
        <f t="shared" si="45"/>
        <v>161.86499999999998</v>
      </c>
      <c r="BZ295" s="29">
        <f t="shared" si="46"/>
        <v>161.86499999999998</v>
      </c>
    </row>
    <row r="296" spans="1:78" s="11" customFormat="1" ht="145.5" customHeight="1" x14ac:dyDescent="0.45">
      <c r="A296" s="22"/>
      <c r="B296" s="19" t="s">
        <v>504</v>
      </c>
      <c r="C296" s="19">
        <v>8058089</v>
      </c>
      <c r="D296" s="19" t="s">
        <v>5</v>
      </c>
      <c r="E296" s="19" t="s">
        <v>15</v>
      </c>
      <c r="F296" s="19" t="s">
        <v>481</v>
      </c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8"/>
      <c r="AN296" s="18"/>
      <c r="AO296" s="18">
        <v>1</v>
      </c>
      <c r="AP296" s="18">
        <v>1</v>
      </c>
      <c r="AQ296" s="19"/>
      <c r="AR296" s="18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21">
        <v>5045629268351</v>
      </c>
      <c r="BR296" s="18">
        <v>2</v>
      </c>
      <c r="BS296" s="29">
        <v>550</v>
      </c>
      <c r="BT296" s="29">
        <f t="shared" si="41"/>
        <v>1100</v>
      </c>
      <c r="BU296" s="24">
        <v>645</v>
      </c>
      <c r="BV296" s="24">
        <f t="shared" si="42"/>
        <v>1290</v>
      </c>
      <c r="BW296" s="24">
        <f t="shared" si="43"/>
        <v>95.782499999999999</v>
      </c>
      <c r="BX296" s="24">
        <f t="shared" si="44"/>
        <v>191.565</v>
      </c>
      <c r="BY296" s="29">
        <f t="shared" si="45"/>
        <v>81.674999999999997</v>
      </c>
      <c r="BZ296" s="29">
        <f t="shared" si="46"/>
        <v>163.35</v>
      </c>
    </row>
    <row r="297" spans="1:78" s="11" customFormat="1" ht="162" customHeight="1" x14ac:dyDescent="0.45">
      <c r="A297" s="22"/>
      <c r="B297" s="19" t="s">
        <v>505</v>
      </c>
      <c r="C297" s="19">
        <v>8009033</v>
      </c>
      <c r="D297" s="19" t="s">
        <v>5</v>
      </c>
      <c r="E297" s="19" t="s">
        <v>243</v>
      </c>
      <c r="F297" s="19" t="s">
        <v>124</v>
      </c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8"/>
      <c r="AN297" s="18"/>
      <c r="AO297" s="18"/>
      <c r="AP297" s="18">
        <v>1</v>
      </c>
      <c r="AQ297" s="19"/>
      <c r="AR297" s="18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21">
        <v>5045556911276</v>
      </c>
      <c r="BR297" s="18">
        <v>1</v>
      </c>
      <c r="BS297" s="29">
        <v>850</v>
      </c>
      <c r="BT297" s="29">
        <f t="shared" si="41"/>
        <v>850</v>
      </c>
      <c r="BU297" s="24">
        <v>995</v>
      </c>
      <c r="BV297" s="24">
        <f t="shared" si="42"/>
        <v>995</v>
      </c>
      <c r="BW297" s="24">
        <f t="shared" si="43"/>
        <v>147.75749999999999</v>
      </c>
      <c r="BX297" s="24">
        <f t="shared" si="44"/>
        <v>147.75749999999999</v>
      </c>
      <c r="BY297" s="29">
        <f t="shared" si="45"/>
        <v>126.22499999999999</v>
      </c>
      <c r="BZ297" s="29">
        <f t="shared" si="46"/>
        <v>126.22499999999999</v>
      </c>
    </row>
    <row r="298" spans="1:78" s="11" customFormat="1" ht="156" customHeight="1" x14ac:dyDescent="0.45">
      <c r="A298" s="22"/>
      <c r="B298" s="19" t="s">
        <v>506</v>
      </c>
      <c r="C298" s="19">
        <v>8077431</v>
      </c>
      <c r="D298" s="19" t="s">
        <v>95</v>
      </c>
      <c r="E298" s="19" t="s">
        <v>205</v>
      </c>
      <c r="F298" s="19" t="s">
        <v>507</v>
      </c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8"/>
      <c r="AN298" s="18"/>
      <c r="AO298" s="18"/>
      <c r="AP298" s="18">
        <v>1</v>
      </c>
      <c r="AQ298" s="19"/>
      <c r="AR298" s="18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21">
        <v>5045704395736</v>
      </c>
      <c r="BR298" s="18">
        <v>1</v>
      </c>
      <c r="BS298" s="29">
        <v>3700</v>
      </c>
      <c r="BT298" s="29">
        <f t="shared" si="41"/>
        <v>3700</v>
      </c>
      <c r="BU298" s="24">
        <v>4330</v>
      </c>
      <c r="BV298" s="24">
        <f t="shared" si="42"/>
        <v>4330</v>
      </c>
      <c r="BW298" s="24">
        <f t="shared" si="43"/>
        <v>643.005</v>
      </c>
      <c r="BX298" s="24">
        <f t="shared" si="44"/>
        <v>643.005</v>
      </c>
      <c r="BY298" s="29">
        <f t="shared" si="45"/>
        <v>549.44999999999993</v>
      </c>
      <c r="BZ298" s="29">
        <f t="shared" si="46"/>
        <v>549.44999999999993</v>
      </c>
    </row>
    <row r="299" spans="1:78" s="11" customFormat="1" ht="168" customHeight="1" x14ac:dyDescent="0.45">
      <c r="A299" s="22"/>
      <c r="B299" s="19" t="s">
        <v>508</v>
      </c>
      <c r="C299" s="19">
        <v>8082468</v>
      </c>
      <c r="D299" s="19" t="s">
        <v>5</v>
      </c>
      <c r="E299" s="19" t="s">
        <v>243</v>
      </c>
      <c r="F299" s="19" t="s">
        <v>509</v>
      </c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8"/>
      <c r="AN299" s="18">
        <v>1</v>
      </c>
      <c r="AO299" s="18">
        <v>2</v>
      </c>
      <c r="AP299" s="18"/>
      <c r="AQ299" s="19">
        <v>1</v>
      </c>
      <c r="AR299" s="18">
        <v>3</v>
      </c>
      <c r="AS299" s="19">
        <v>2</v>
      </c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21">
        <v>5045705054892</v>
      </c>
      <c r="BR299" s="18">
        <v>9</v>
      </c>
      <c r="BS299" s="29">
        <v>990</v>
      </c>
      <c r="BT299" s="29">
        <f t="shared" si="41"/>
        <v>8910</v>
      </c>
      <c r="BU299" s="24">
        <v>1160</v>
      </c>
      <c r="BV299" s="24">
        <f t="shared" si="42"/>
        <v>10440</v>
      </c>
      <c r="BW299" s="24">
        <f t="shared" si="43"/>
        <v>172.26</v>
      </c>
      <c r="BX299" s="24">
        <f t="shared" si="44"/>
        <v>1550.34</v>
      </c>
      <c r="BY299" s="29">
        <f t="shared" si="45"/>
        <v>147.01499999999999</v>
      </c>
      <c r="BZ299" s="29">
        <f t="shared" si="46"/>
        <v>1323.1349999999998</v>
      </c>
    </row>
    <row r="300" spans="1:78" s="11" customFormat="1" ht="174" customHeight="1" x14ac:dyDescent="0.45">
      <c r="A300" s="22"/>
      <c r="B300" s="19" t="s">
        <v>510</v>
      </c>
      <c r="C300" s="19">
        <v>8049804</v>
      </c>
      <c r="D300" s="19" t="s">
        <v>95</v>
      </c>
      <c r="E300" s="19" t="s">
        <v>12</v>
      </c>
      <c r="F300" s="19" t="s">
        <v>364</v>
      </c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8">
        <v>1</v>
      </c>
      <c r="AN300" s="18"/>
      <c r="AO300" s="18">
        <v>1</v>
      </c>
      <c r="AP300" s="18">
        <v>2</v>
      </c>
      <c r="AQ300" s="19"/>
      <c r="AR300" s="18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21">
        <v>5045627480106</v>
      </c>
      <c r="BR300" s="18">
        <v>4</v>
      </c>
      <c r="BS300" s="29">
        <v>1100</v>
      </c>
      <c r="BT300" s="29">
        <f t="shared" si="41"/>
        <v>4400</v>
      </c>
      <c r="BU300" s="24">
        <v>1285</v>
      </c>
      <c r="BV300" s="24">
        <f t="shared" si="42"/>
        <v>5140</v>
      </c>
      <c r="BW300" s="24">
        <f t="shared" si="43"/>
        <v>190.82249999999999</v>
      </c>
      <c r="BX300" s="24">
        <f t="shared" si="44"/>
        <v>763.29</v>
      </c>
      <c r="BY300" s="29">
        <f t="shared" si="45"/>
        <v>163.35</v>
      </c>
      <c r="BZ300" s="29">
        <f t="shared" si="46"/>
        <v>653.4</v>
      </c>
    </row>
    <row r="301" spans="1:78" s="11" customFormat="1" ht="168" customHeight="1" x14ac:dyDescent="0.45">
      <c r="A301" s="22"/>
      <c r="B301" s="19" t="s">
        <v>511</v>
      </c>
      <c r="C301" s="19">
        <v>8082338</v>
      </c>
      <c r="D301" s="19" t="s">
        <v>95</v>
      </c>
      <c r="E301" s="19" t="s">
        <v>205</v>
      </c>
      <c r="F301" s="19" t="s">
        <v>169</v>
      </c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8"/>
      <c r="AN301" s="18">
        <v>3</v>
      </c>
      <c r="AO301" s="18">
        <v>4</v>
      </c>
      <c r="AP301" s="18">
        <v>1</v>
      </c>
      <c r="AQ301" s="19"/>
      <c r="AR301" s="18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21">
        <v>5045705005542</v>
      </c>
      <c r="BR301" s="18">
        <v>8</v>
      </c>
      <c r="BS301" s="29">
        <v>2490</v>
      </c>
      <c r="BT301" s="29">
        <f t="shared" si="41"/>
        <v>19920</v>
      </c>
      <c r="BU301" s="24">
        <v>2915</v>
      </c>
      <c r="BV301" s="24">
        <f t="shared" si="42"/>
        <v>23320</v>
      </c>
      <c r="BW301" s="24">
        <f t="shared" si="43"/>
        <v>432.8775</v>
      </c>
      <c r="BX301" s="24">
        <f t="shared" si="44"/>
        <v>3463.02</v>
      </c>
      <c r="BY301" s="29">
        <f t="shared" si="45"/>
        <v>369.76499999999999</v>
      </c>
      <c r="BZ301" s="29">
        <f t="shared" si="46"/>
        <v>2958.12</v>
      </c>
    </row>
    <row r="302" spans="1:78" s="11" customFormat="1" ht="172.5" customHeight="1" x14ac:dyDescent="0.45">
      <c r="A302" s="22"/>
      <c r="B302" s="19" t="s">
        <v>512</v>
      </c>
      <c r="C302" s="19">
        <v>8063484</v>
      </c>
      <c r="D302" s="19" t="s">
        <v>5</v>
      </c>
      <c r="E302" s="19" t="s">
        <v>205</v>
      </c>
      <c r="F302" s="19" t="s">
        <v>119</v>
      </c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8"/>
      <c r="AN302" s="18"/>
      <c r="AO302" s="18">
        <v>1</v>
      </c>
      <c r="AP302" s="18"/>
      <c r="AQ302" s="19"/>
      <c r="AR302" s="18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21">
        <v>5045700482355</v>
      </c>
      <c r="BR302" s="18">
        <v>1</v>
      </c>
      <c r="BS302" s="29">
        <v>1690</v>
      </c>
      <c r="BT302" s="29">
        <f t="shared" si="41"/>
        <v>1690</v>
      </c>
      <c r="BU302" s="24">
        <v>1975</v>
      </c>
      <c r="BV302" s="24">
        <f t="shared" si="42"/>
        <v>1975</v>
      </c>
      <c r="BW302" s="24">
        <f t="shared" si="43"/>
        <v>293.28749999999997</v>
      </c>
      <c r="BX302" s="24">
        <f t="shared" si="44"/>
        <v>293.28749999999997</v>
      </c>
      <c r="BY302" s="29">
        <f t="shared" si="45"/>
        <v>250.96499999999997</v>
      </c>
      <c r="BZ302" s="29">
        <f t="shared" si="46"/>
        <v>250.96499999999997</v>
      </c>
    </row>
    <row r="303" spans="1:78" s="11" customFormat="1" ht="145.5" customHeight="1" x14ac:dyDescent="0.45">
      <c r="A303" s="22"/>
      <c r="B303" s="19" t="s">
        <v>513</v>
      </c>
      <c r="C303" s="19">
        <v>8082141</v>
      </c>
      <c r="D303" s="19" t="s">
        <v>95</v>
      </c>
      <c r="E303" s="19" t="s">
        <v>205</v>
      </c>
      <c r="F303" s="19" t="s">
        <v>502</v>
      </c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8">
        <v>2</v>
      </c>
      <c r="AN303" s="18">
        <v>6</v>
      </c>
      <c r="AO303" s="18">
        <v>2</v>
      </c>
      <c r="AP303" s="18"/>
      <c r="AQ303" s="19"/>
      <c r="AR303" s="18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21">
        <v>5045705038960</v>
      </c>
      <c r="BR303" s="18">
        <v>10</v>
      </c>
      <c r="BS303" s="29">
        <v>2450</v>
      </c>
      <c r="BT303" s="29">
        <f t="shared" si="41"/>
        <v>24500</v>
      </c>
      <c r="BU303" s="24">
        <v>2865</v>
      </c>
      <c r="BV303" s="24">
        <f t="shared" si="42"/>
        <v>28650</v>
      </c>
      <c r="BW303" s="24">
        <f t="shared" si="43"/>
        <v>425.45249999999999</v>
      </c>
      <c r="BX303" s="24">
        <f t="shared" si="44"/>
        <v>4254.5249999999996</v>
      </c>
      <c r="BY303" s="29">
        <f t="shared" si="45"/>
        <v>363.82499999999999</v>
      </c>
      <c r="BZ303" s="29">
        <f t="shared" si="46"/>
        <v>3638.25</v>
      </c>
    </row>
    <row r="304" spans="1:78" s="11" customFormat="1" ht="145.5" customHeight="1" x14ac:dyDescent="0.45">
      <c r="A304" s="22"/>
      <c r="B304" s="19" t="s">
        <v>198</v>
      </c>
      <c r="C304" s="19">
        <v>8073112</v>
      </c>
      <c r="D304" s="19" t="s">
        <v>5</v>
      </c>
      <c r="E304" s="19" t="s">
        <v>13</v>
      </c>
      <c r="F304" s="19" t="s">
        <v>199</v>
      </c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>
        <v>1</v>
      </c>
      <c r="AM304" s="18"/>
      <c r="AN304" s="18"/>
      <c r="AO304" s="18">
        <v>1</v>
      </c>
      <c r="AP304" s="18"/>
      <c r="AQ304" s="19"/>
      <c r="AR304" s="18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21">
        <v>5045704000944</v>
      </c>
      <c r="BR304" s="18">
        <v>2</v>
      </c>
      <c r="BS304" s="29">
        <v>750</v>
      </c>
      <c r="BT304" s="29">
        <f t="shared" si="41"/>
        <v>1500</v>
      </c>
      <c r="BU304" s="24">
        <v>880</v>
      </c>
      <c r="BV304" s="24">
        <f t="shared" si="42"/>
        <v>1760</v>
      </c>
      <c r="BW304" s="24">
        <f t="shared" si="43"/>
        <v>130.68</v>
      </c>
      <c r="BX304" s="24">
        <f t="shared" si="44"/>
        <v>261.36</v>
      </c>
      <c r="BY304" s="29">
        <f t="shared" si="45"/>
        <v>111.375</v>
      </c>
      <c r="BZ304" s="29">
        <f t="shared" si="46"/>
        <v>222.75</v>
      </c>
    </row>
    <row r="305" spans="1:78" s="11" customFormat="1" ht="171" customHeight="1" x14ac:dyDescent="0.45">
      <c r="A305" s="22"/>
      <c r="B305" s="19" t="s">
        <v>346</v>
      </c>
      <c r="C305" s="19">
        <v>8071387</v>
      </c>
      <c r="D305" s="19" t="s">
        <v>95</v>
      </c>
      <c r="E305" s="19" t="s">
        <v>205</v>
      </c>
      <c r="F305" s="19" t="s">
        <v>97</v>
      </c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8"/>
      <c r="V305" s="18"/>
      <c r="W305" s="18"/>
      <c r="X305" s="18"/>
      <c r="Y305" s="19"/>
      <c r="Z305" s="18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>
        <v>1</v>
      </c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21">
        <v>5045702167212</v>
      </c>
      <c r="BR305" s="18">
        <v>1</v>
      </c>
      <c r="BS305" s="29">
        <v>1050</v>
      </c>
      <c r="BT305" s="29">
        <f t="shared" si="41"/>
        <v>1050</v>
      </c>
      <c r="BU305" s="24">
        <v>1230</v>
      </c>
      <c r="BV305" s="24">
        <f t="shared" si="42"/>
        <v>1230</v>
      </c>
      <c r="BW305" s="24">
        <f t="shared" si="43"/>
        <v>182.655</v>
      </c>
      <c r="BX305" s="24">
        <f t="shared" si="44"/>
        <v>182.655</v>
      </c>
      <c r="BY305" s="29">
        <f t="shared" si="45"/>
        <v>155.92499999999998</v>
      </c>
      <c r="BZ305" s="29">
        <f t="shared" si="46"/>
        <v>155.92499999999998</v>
      </c>
    </row>
    <row r="306" spans="1:78" s="11" customFormat="1" ht="157.5" customHeight="1" x14ac:dyDescent="0.45">
      <c r="A306" s="22"/>
      <c r="B306" s="19" t="s">
        <v>514</v>
      </c>
      <c r="C306" s="19">
        <v>8071331</v>
      </c>
      <c r="D306" s="19" t="s">
        <v>95</v>
      </c>
      <c r="E306" s="19" t="s">
        <v>216</v>
      </c>
      <c r="F306" s="19" t="s">
        <v>260</v>
      </c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8"/>
      <c r="V306" s="18"/>
      <c r="W306" s="18"/>
      <c r="X306" s="18"/>
      <c r="Y306" s="19"/>
      <c r="Z306" s="18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>
        <v>1</v>
      </c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21">
        <v>5045702130544</v>
      </c>
      <c r="BR306" s="18">
        <v>1</v>
      </c>
      <c r="BS306" s="29">
        <v>990</v>
      </c>
      <c r="BT306" s="29">
        <f t="shared" si="41"/>
        <v>990</v>
      </c>
      <c r="BU306" s="24">
        <v>1160</v>
      </c>
      <c r="BV306" s="24">
        <f t="shared" si="42"/>
        <v>1160</v>
      </c>
      <c r="BW306" s="24">
        <f t="shared" si="43"/>
        <v>172.26</v>
      </c>
      <c r="BX306" s="24">
        <f t="shared" si="44"/>
        <v>172.26</v>
      </c>
      <c r="BY306" s="29">
        <f t="shared" si="45"/>
        <v>147.01499999999999</v>
      </c>
      <c r="BZ306" s="29">
        <f t="shared" si="46"/>
        <v>147.01499999999999</v>
      </c>
    </row>
    <row r="307" spans="1:78" s="11" customFormat="1" ht="181.5" customHeight="1" x14ac:dyDescent="0.45">
      <c r="A307" s="22"/>
      <c r="B307" s="19" t="s">
        <v>482</v>
      </c>
      <c r="C307" s="19">
        <v>8077862</v>
      </c>
      <c r="D307" s="19" t="s">
        <v>5</v>
      </c>
      <c r="E307" s="19" t="s">
        <v>205</v>
      </c>
      <c r="F307" s="19" t="s">
        <v>129</v>
      </c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8"/>
      <c r="AN307" s="18">
        <v>1</v>
      </c>
      <c r="AO307" s="18"/>
      <c r="AP307" s="18"/>
      <c r="AQ307" s="19"/>
      <c r="AR307" s="18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21">
        <v>5045704551040</v>
      </c>
      <c r="BR307" s="18">
        <v>1</v>
      </c>
      <c r="BS307" s="29">
        <v>1995</v>
      </c>
      <c r="BT307" s="29">
        <f t="shared" si="41"/>
        <v>1995</v>
      </c>
      <c r="BU307" s="24">
        <v>2335</v>
      </c>
      <c r="BV307" s="24">
        <f t="shared" si="42"/>
        <v>2335</v>
      </c>
      <c r="BW307" s="24">
        <f t="shared" si="43"/>
        <v>346.7475</v>
      </c>
      <c r="BX307" s="24">
        <f t="shared" si="44"/>
        <v>346.7475</v>
      </c>
      <c r="BY307" s="29">
        <f t="shared" si="45"/>
        <v>296.25749999999999</v>
      </c>
      <c r="BZ307" s="29">
        <f t="shared" si="46"/>
        <v>296.25749999999999</v>
      </c>
    </row>
    <row r="308" spans="1:78" s="11" customFormat="1" ht="186" customHeight="1" x14ac:dyDescent="0.45">
      <c r="A308" s="22"/>
      <c r="B308" s="19" t="s">
        <v>515</v>
      </c>
      <c r="C308" s="19">
        <v>8051560</v>
      </c>
      <c r="D308" s="19" t="s">
        <v>95</v>
      </c>
      <c r="E308" s="19" t="s">
        <v>216</v>
      </c>
      <c r="F308" s="19" t="s">
        <v>516</v>
      </c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>
        <v>1</v>
      </c>
      <c r="AM308" s="18"/>
      <c r="AN308" s="18"/>
      <c r="AO308" s="18"/>
      <c r="AP308" s="18"/>
      <c r="AQ308" s="19"/>
      <c r="AR308" s="18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21">
        <v>5045627769379</v>
      </c>
      <c r="BR308" s="18">
        <v>1</v>
      </c>
      <c r="BS308" s="29">
        <v>2900</v>
      </c>
      <c r="BT308" s="29">
        <f t="shared" si="41"/>
        <v>2900</v>
      </c>
      <c r="BU308" s="24">
        <v>3395</v>
      </c>
      <c r="BV308" s="24">
        <f t="shared" si="42"/>
        <v>3395</v>
      </c>
      <c r="BW308" s="24">
        <f t="shared" si="43"/>
        <v>504.15749999999997</v>
      </c>
      <c r="BX308" s="24">
        <f t="shared" si="44"/>
        <v>504.15749999999997</v>
      </c>
      <c r="BY308" s="29">
        <f t="shared" si="45"/>
        <v>430.65</v>
      </c>
      <c r="BZ308" s="29">
        <f t="shared" si="46"/>
        <v>430.65</v>
      </c>
    </row>
    <row r="309" spans="1:78" s="11" customFormat="1" ht="165" customHeight="1" x14ac:dyDescent="0.45">
      <c r="A309" s="22"/>
      <c r="B309" s="19" t="s">
        <v>497</v>
      </c>
      <c r="C309" s="19">
        <v>8068364</v>
      </c>
      <c r="D309" s="19" t="s">
        <v>95</v>
      </c>
      <c r="E309" s="19" t="s">
        <v>216</v>
      </c>
      <c r="F309" s="19" t="s">
        <v>244</v>
      </c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8"/>
      <c r="AN309" s="18">
        <v>1</v>
      </c>
      <c r="AO309" s="18"/>
      <c r="AP309" s="18"/>
      <c r="AQ309" s="19"/>
      <c r="AR309" s="18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21">
        <v>5045701500911</v>
      </c>
      <c r="BR309" s="18">
        <v>1</v>
      </c>
      <c r="BS309" s="29">
        <v>3490</v>
      </c>
      <c r="BT309" s="29">
        <f t="shared" si="41"/>
        <v>3490</v>
      </c>
      <c r="BU309" s="24">
        <v>4085</v>
      </c>
      <c r="BV309" s="24">
        <f t="shared" si="42"/>
        <v>4085</v>
      </c>
      <c r="BW309" s="24">
        <f t="shared" si="43"/>
        <v>606.62249999999995</v>
      </c>
      <c r="BX309" s="24">
        <f t="shared" si="44"/>
        <v>606.62249999999995</v>
      </c>
      <c r="BY309" s="29">
        <f t="shared" si="45"/>
        <v>518.26499999999999</v>
      </c>
      <c r="BZ309" s="29">
        <f t="shared" si="46"/>
        <v>518.26499999999999</v>
      </c>
    </row>
    <row r="310" spans="1:78" s="11" customFormat="1" ht="169.5" customHeight="1" x14ac:dyDescent="0.45">
      <c r="A310" s="22"/>
      <c r="B310" s="19" t="s">
        <v>517</v>
      </c>
      <c r="C310" s="19">
        <v>8083033</v>
      </c>
      <c r="D310" s="19" t="s">
        <v>95</v>
      </c>
      <c r="E310" s="19" t="s">
        <v>300</v>
      </c>
      <c r="F310" s="19" t="s">
        <v>518</v>
      </c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8">
        <v>1</v>
      </c>
      <c r="AN310" s="18">
        <v>4</v>
      </c>
      <c r="AO310" s="18">
        <v>5</v>
      </c>
      <c r="AP310" s="18">
        <v>2</v>
      </c>
      <c r="AQ310" s="19">
        <v>1</v>
      </c>
      <c r="AR310" s="18">
        <v>1</v>
      </c>
      <c r="AS310" s="19">
        <v>1</v>
      </c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21">
        <v>5045705101725</v>
      </c>
      <c r="BR310" s="18">
        <v>15</v>
      </c>
      <c r="BS310" s="29">
        <v>2490</v>
      </c>
      <c r="BT310" s="29">
        <f t="shared" si="41"/>
        <v>37350</v>
      </c>
      <c r="BU310" s="24">
        <v>2915</v>
      </c>
      <c r="BV310" s="24">
        <f t="shared" si="42"/>
        <v>43725</v>
      </c>
      <c r="BW310" s="24">
        <f t="shared" si="43"/>
        <v>432.8775</v>
      </c>
      <c r="BX310" s="24">
        <f t="shared" si="44"/>
        <v>6493.1625000000004</v>
      </c>
      <c r="BY310" s="29">
        <f t="shared" si="45"/>
        <v>369.76499999999999</v>
      </c>
      <c r="BZ310" s="29">
        <f t="shared" si="46"/>
        <v>5546.4749999999995</v>
      </c>
    </row>
    <row r="311" spans="1:78" s="11" customFormat="1" ht="145.5" customHeight="1" x14ac:dyDescent="0.45">
      <c r="A311" s="22"/>
      <c r="B311" s="19" t="s">
        <v>519</v>
      </c>
      <c r="C311" s="19">
        <v>8088949</v>
      </c>
      <c r="D311" s="19" t="s">
        <v>95</v>
      </c>
      <c r="E311" s="19" t="s">
        <v>243</v>
      </c>
      <c r="F311" s="19" t="s">
        <v>520</v>
      </c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>
        <v>1</v>
      </c>
      <c r="AM311" s="18">
        <v>9</v>
      </c>
      <c r="AN311" s="18">
        <v>7</v>
      </c>
      <c r="AO311" s="18">
        <v>10</v>
      </c>
      <c r="AP311" s="18">
        <v>9</v>
      </c>
      <c r="AQ311" s="19">
        <v>7</v>
      </c>
      <c r="AR311" s="18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21">
        <v>5045706123092</v>
      </c>
      <c r="BR311" s="18">
        <v>43</v>
      </c>
      <c r="BS311" s="29">
        <v>1350</v>
      </c>
      <c r="BT311" s="29">
        <f t="shared" ref="BT311:BT344" si="47">BR311*BS311</f>
        <v>58050</v>
      </c>
      <c r="BU311" s="24">
        <v>1580</v>
      </c>
      <c r="BV311" s="24">
        <f t="shared" si="42"/>
        <v>67940</v>
      </c>
      <c r="BW311" s="24">
        <f t="shared" si="43"/>
        <v>234.63</v>
      </c>
      <c r="BX311" s="24">
        <f t="shared" si="44"/>
        <v>10089.09</v>
      </c>
      <c r="BY311" s="29">
        <f t="shared" si="45"/>
        <v>200.47499999999999</v>
      </c>
      <c r="BZ311" s="29">
        <f t="shared" si="46"/>
        <v>8620.4249999999993</v>
      </c>
    </row>
    <row r="312" spans="1:78" s="11" customFormat="1" ht="145.5" customHeight="1" x14ac:dyDescent="0.45">
      <c r="A312" s="18"/>
      <c r="B312" s="19" t="s">
        <v>521</v>
      </c>
      <c r="C312" s="19">
        <v>8083020</v>
      </c>
      <c r="D312" s="19" t="s">
        <v>95</v>
      </c>
      <c r="E312" s="19" t="s">
        <v>216</v>
      </c>
      <c r="F312" s="19" t="s">
        <v>522</v>
      </c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8">
        <v>1</v>
      </c>
      <c r="AN312" s="18">
        <v>3</v>
      </c>
      <c r="AO312" s="18">
        <v>2</v>
      </c>
      <c r="AP312" s="18">
        <v>1</v>
      </c>
      <c r="AQ312" s="19"/>
      <c r="AR312" s="18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21">
        <v>5045705095574</v>
      </c>
      <c r="BR312" s="18">
        <v>7</v>
      </c>
      <c r="BS312" s="29">
        <v>2900</v>
      </c>
      <c r="BT312" s="29">
        <f t="shared" si="47"/>
        <v>20300</v>
      </c>
      <c r="BU312" s="24">
        <v>3395</v>
      </c>
      <c r="BV312" s="24">
        <f t="shared" si="42"/>
        <v>23765</v>
      </c>
      <c r="BW312" s="24">
        <f t="shared" si="43"/>
        <v>504.15749999999997</v>
      </c>
      <c r="BX312" s="24">
        <f t="shared" si="44"/>
        <v>3529.1025</v>
      </c>
      <c r="BY312" s="29">
        <f t="shared" si="45"/>
        <v>430.65</v>
      </c>
      <c r="BZ312" s="29">
        <f t="shared" si="46"/>
        <v>3014.5499999999997</v>
      </c>
    </row>
    <row r="313" spans="1:78" s="11" customFormat="1" ht="184.5" customHeight="1" x14ac:dyDescent="0.45">
      <c r="A313" s="22"/>
      <c r="B313" s="19" t="s">
        <v>479</v>
      </c>
      <c r="C313" s="19">
        <v>8029535</v>
      </c>
      <c r="D313" s="19" t="s">
        <v>95</v>
      </c>
      <c r="E313" s="19" t="s">
        <v>216</v>
      </c>
      <c r="F313" s="19" t="s">
        <v>476</v>
      </c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>
        <v>3</v>
      </c>
      <c r="AM313" s="18"/>
      <c r="AN313" s="18">
        <v>1</v>
      </c>
      <c r="AO313" s="18"/>
      <c r="AP313" s="18"/>
      <c r="AQ313" s="19"/>
      <c r="AR313" s="18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21">
        <v>5045622046642</v>
      </c>
      <c r="BR313" s="18">
        <v>4</v>
      </c>
      <c r="BS313" s="29">
        <v>2900</v>
      </c>
      <c r="BT313" s="29">
        <f t="shared" si="47"/>
        <v>11600</v>
      </c>
      <c r="BU313" s="24">
        <v>3395</v>
      </c>
      <c r="BV313" s="24">
        <f t="shared" si="42"/>
        <v>13580</v>
      </c>
      <c r="BW313" s="24">
        <f t="shared" si="43"/>
        <v>504.15749999999997</v>
      </c>
      <c r="BX313" s="24">
        <f t="shared" si="44"/>
        <v>2016.6299999999999</v>
      </c>
      <c r="BY313" s="29">
        <f t="shared" si="45"/>
        <v>430.65</v>
      </c>
      <c r="BZ313" s="29">
        <f t="shared" si="46"/>
        <v>1722.6</v>
      </c>
    </row>
    <row r="314" spans="1:78" s="11" customFormat="1" ht="159" customHeight="1" x14ac:dyDescent="0.45">
      <c r="A314" s="22"/>
      <c r="B314" s="19" t="s">
        <v>523</v>
      </c>
      <c r="C314" s="19">
        <v>8082986</v>
      </c>
      <c r="D314" s="19" t="s">
        <v>95</v>
      </c>
      <c r="E314" s="19" t="s">
        <v>258</v>
      </c>
      <c r="F314" s="19" t="s">
        <v>313</v>
      </c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8">
        <v>9</v>
      </c>
      <c r="AN314" s="18">
        <v>15</v>
      </c>
      <c r="AO314" s="18">
        <v>16</v>
      </c>
      <c r="AP314" s="18">
        <v>6</v>
      </c>
      <c r="AQ314" s="19"/>
      <c r="AR314" s="18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21">
        <v>5045705086541</v>
      </c>
      <c r="BR314" s="18">
        <v>46</v>
      </c>
      <c r="BS314" s="29">
        <v>1620</v>
      </c>
      <c r="BT314" s="29">
        <f t="shared" si="47"/>
        <v>74520</v>
      </c>
      <c r="BU314" s="24">
        <v>1895</v>
      </c>
      <c r="BV314" s="24">
        <f t="shared" si="42"/>
        <v>87170</v>
      </c>
      <c r="BW314" s="24">
        <f t="shared" si="43"/>
        <v>281.40749999999997</v>
      </c>
      <c r="BX314" s="24">
        <f t="shared" si="44"/>
        <v>12944.744999999999</v>
      </c>
      <c r="BY314" s="29">
        <f t="shared" si="45"/>
        <v>240.57</v>
      </c>
      <c r="BZ314" s="29">
        <f t="shared" si="46"/>
        <v>11066.22</v>
      </c>
    </row>
    <row r="315" spans="1:78" s="11" customFormat="1" ht="145.5" customHeight="1" x14ac:dyDescent="0.45">
      <c r="A315" s="22"/>
      <c r="B315" s="19" t="s">
        <v>524</v>
      </c>
      <c r="C315" s="19">
        <v>8083441</v>
      </c>
      <c r="D315" s="19" t="s">
        <v>95</v>
      </c>
      <c r="E315" s="19" t="s">
        <v>243</v>
      </c>
      <c r="F315" s="19" t="s">
        <v>522</v>
      </c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8"/>
      <c r="AN315" s="18"/>
      <c r="AO315" s="18">
        <v>4</v>
      </c>
      <c r="AP315" s="18">
        <v>4</v>
      </c>
      <c r="AQ315" s="19">
        <v>1</v>
      </c>
      <c r="AR315" s="18">
        <v>2</v>
      </c>
      <c r="AS315" s="19">
        <v>1</v>
      </c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21">
        <v>5045705330354</v>
      </c>
      <c r="BR315" s="18">
        <v>12</v>
      </c>
      <c r="BS315" s="29">
        <v>1400</v>
      </c>
      <c r="BT315" s="29">
        <f t="shared" si="47"/>
        <v>16800</v>
      </c>
      <c r="BU315" s="24">
        <v>1640</v>
      </c>
      <c r="BV315" s="24">
        <f t="shared" si="42"/>
        <v>19680</v>
      </c>
      <c r="BW315" s="24">
        <f t="shared" si="43"/>
        <v>243.54</v>
      </c>
      <c r="BX315" s="24">
        <f t="shared" si="44"/>
        <v>2922.48</v>
      </c>
      <c r="BY315" s="29">
        <f t="shared" si="45"/>
        <v>207.89999999999998</v>
      </c>
      <c r="BZ315" s="29">
        <f t="shared" si="46"/>
        <v>2494.7999999999997</v>
      </c>
    </row>
    <row r="316" spans="1:78" s="11" customFormat="1" ht="166.5" customHeight="1" x14ac:dyDescent="0.45">
      <c r="A316" s="22"/>
      <c r="B316" s="19" t="s">
        <v>236</v>
      </c>
      <c r="C316" s="19">
        <v>8060872</v>
      </c>
      <c r="D316" s="19" t="s">
        <v>5</v>
      </c>
      <c r="E316" s="19" t="s">
        <v>13</v>
      </c>
      <c r="F316" s="19" t="s">
        <v>97</v>
      </c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8"/>
      <c r="V316" s="18"/>
      <c r="W316" s="18"/>
      <c r="X316" s="18"/>
      <c r="Y316" s="19"/>
      <c r="Z316" s="18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8">
        <v>1</v>
      </c>
      <c r="AQ316" s="19">
        <v>1</v>
      </c>
      <c r="AR316" s="18">
        <v>1</v>
      </c>
      <c r="AS316" s="19">
        <v>1</v>
      </c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>
        <v>1</v>
      </c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21">
        <v>5045629698608</v>
      </c>
      <c r="BR316" s="18">
        <v>5</v>
      </c>
      <c r="BS316" s="29">
        <v>850</v>
      </c>
      <c r="BT316" s="29">
        <f t="shared" si="47"/>
        <v>4250</v>
      </c>
      <c r="BU316" s="24">
        <v>995</v>
      </c>
      <c r="BV316" s="24">
        <f t="shared" si="42"/>
        <v>4975</v>
      </c>
      <c r="BW316" s="24">
        <f t="shared" si="43"/>
        <v>147.75749999999999</v>
      </c>
      <c r="BX316" s="24">
        <f t="shared" si="44"/>
        <v>738.78749999999991</v>
      </c>
      <c r="BY316" s="29">
        <f t="shared" si="45"/>
        <v>126.22499999999999</v>
      </c>
      <c r="BZ316" s="29">
        <f t="shared" si="46"/>
        <v>631.125</v>
      </c>
    </row>
    <row r="317" spans="1:78" s="11" customFormat="1" ht="156" customHeight="1" x14ac:dyDescent="0.45">
      <c r="A317" s="22"/>
      <c r="B317" s="19" t="s">
        <v>525</v>
      </c>
      <c r="C317" s="19">
        <v>8083565</v>
      </c>
      <c r="D317" s="19" t="s">
        <v>95</v>
      </c>
      <c r="E317" s="19" t="s">
        <v>15</v>
      </c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8"/>
      <c r="V317" s="18"/>
      <c r="W317" s="18"/>
      <c r="X317" s="18"/>
      <c r="Y317" s="19"/>
      <c r="Z317" s="18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8">
        <v>3</v>
      </c>
      <c r="AO317" s="18">
        <v>9</v>
      </c>
      <c r="AP317" s="18">
        <v>5</v>
      </c>
      <c r="AQ317" s="19">
        <v>2</v>
      </c>
      <c r="AR317" s="18">
        <v>2</v>
      </c>
      <c r="AS317" s="19">
        <v>1</v>
      </c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21">
        <v>5045705330569</v>
      </c>
      <c r="BR317" s="18">
        <v>22</v>
      </c>
      <c r="BS317" s="29">
        <v>1980</v>
      </c>
      <c r="BT317" s="29">
        <f t="shared" si="47"/>
        <v>43560</v>
      </c>
      <c r="BU317" s="24">
        <v>2315</v>
      </c>
      <c r="BV317" s="24">
        <f t="shared" si="42"/>
        <v>50930</v>
      </c>
      <c r="BW317" s="24">
        <f t="shared" si="43"/>
        <v>343.77749999999997</v>
      </c>
      <c r="BX317" s="24">
        <f t="shared" si="44"/>
        <v>7563.1049999999996</v>
      </c>
      <c r="BY317" s="29">
        <f t="shared" si="45"/>
        <v>294.02999999999997</v>
      </c>
      <c r="BZ317" s="29">
        <f t="shared" si="46"/>
        <v>6468.66</v>
      </c>
    </row>
    <row r="318" spans="1:78" s="11" customFormat="1" ht="181.5" customHeight="1" x14ac:dyDescent="0.45">
      <c r="A318" s="22"/>
      <c r="B318" s="19" t="s">
        <v>526</v>
      </c>
      <c r="C318" s="19">
        <v>8070630</v>
      </c>
      <c r="D318" s="19" t="s">
        <v>5</v>
      </c>
      <c r="E318" s="19" t="s">
        <v>13</v>
      </c>
      <c r="F318" s="19" t="s">
        <v>527</v>
      </c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8"/>
      <c r="V318" s="18"/>
      <c r="W318" s="18"/>
      <c r="X318" s="18"/>
      <c r="Y318" s="19"/>
      <c r="Z318" s="18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>
        <v>1</v>
      </c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21">
        <v>5045701855332</v>
      </c>
      <c r="BR318" s="18">
        <v>1</v>
      </c>
      <c r="BS318" s="29">
        <v>750</v>
      </c>
      <c r="BT318" s="29">
        <f t="shared" si="47"/>
        <v>750</v>
      </c>
      <c r="BU318" s="24">
        <v>880</v>
      </c>
      <c r="BV318" s="24">
        <f t="shared" si="42"/>
        <v>880</v>
      </c>
      <c r="BW318" s="24">
        <f t="shared" si="43"/>
        <v>130.68</v>
      </c>
      <c r="BX318" s="24">
        <f t="shared" si="44"/>
        <v>130.68</v>
      </c>
      <c r="BY318" s="29">
        <f t="shared" si="45"/>
        <v>111.375</v>
      </c>
      <c r="BZ318" s="29">
        <f t="shared" si="46"/>
        <v>111.375</v>
      </c>
    </row>
    <row r="319" spans="1:78" s="11" customFormat="1" ht="145.5" customHeight="1" x14ac:dyDescent="0.45">
      <c r="A319" s="22"/>
      <c r="B319" s="19" t="s">
        <v>528</v>
      </c>
      <c r="C319" s="19">
        <v>8073960</v>
      </c>
      <c r="D319" s="19" t="s">
        <v>529</v>
      </c>
      <c r="E319" s="19" t="s">
        <v>35</v>
      </c>
      <c r="F319" s="19" t="s">
        <v>530</v>
      </c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>
        <v>27</v>
      </c>
      <c r="S319" s="19"/>
      <c r="T319" s="19"/>
      <c r="U319" s="18"/>
      <c r="V319" s="18"/>
      <c r="W319" s="18"/>
      <c r="X319" s="18"/>
      <c r="Y319" s="19"/>
      <c r="Z319" s="18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21">
        <v>5045704035472</v>
      </c>
      <c r="BR319" s="18">
        <v>27</v>
      </c>
      <c r="BS319" s="29">
        <v>675</v>
      </c>
      <c r="BT319" s="29">
        <f t="shared" si="47"/>
        <v>18225</v>
      </c>
      <c r="BU319" s="24">
        <v>790</v>
      </c>
      <c r="BV319" s="24">
        <f t="shared" si="42"/>
        <v>21330</v>
      </c>
      <c r="BW319" s="24">
        <f t="shared" si="43"/>
        <v>117.315</v>
      </c>
      <c r="BX319" s="24">
        <f t="shared" si="44"/>
        <v>3167.5050000000001</v>
      </c>
      <c r="BY319" s="29">
        <f t="shared" si="45"/>
        <v>100.2375</v>
      </c>
      <c r="BZ319" s="29">
        <f t="shared" si="46"/>
        <v>2706.4124999999999</v>
      </c>
    </row>
    <row r="320" spans="1:78" s="11" customFormat="1" ht="150" customHeight="1" x14ac:dyDescent="0.45">
      <c r="A320" s="22"/>
      <c r="B320" s="19" t="s">
        <v>531</v>
      </c>
      <c r="C320" s="19">
        <v>8072334</v>
      </c>
      <c r="D320" s="19" t="s">
        <v>95</v>
      </c>
      <c r="E320" s="19" t="s">
        <v>241</v>
      </c>
      <c r="F320" s="19" t="s">
        <v>337</v>
      </c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>
        <v>1</v>
      </c>
      <c r="S320" s="19"/>
      <c r="T320" s="19"/>
      <c r="U320" s="18"/>
      <c r="V320" s="18"/>
      <c r="W320" s="18"/>
      <c r="X320" s="18"/>
      <c r="Y320" s="19"/>
      <c r="Z320" s="18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21">
        <v>5045702261736</v>
      </c>
      <c r="BR320" s="18">
        <v>1</v>
      </c>
      <c r="BS320" s="29">
        <v>999</v>
      </c>
      <c r="BT320" s="29">
        <f t="shared" si="47"/>
        <v>999</v>
      </c>
      <c r="BU320" s="24">
        <v>1170</v>
      </c>
      <c r="BV320" s="24">
        <f t="shared" si="42"/>
        <v>1170</v>
      </c>
      <c r="BW320" s="24">
        <f t="shared" si="43"/>
        <v>173.745</v>
      </c>
      <c r="BX320" s="24">
        <f t="shared" si="44"/>
        <v>173.745</v>
      </c>
      <c r="BY320" s="29">
        <f t="shared" si="45"/>
        <v>148.35149999999999</v>
      </c>
      <c r="BZ320" s="29">
        <f t="shared" si="46"/>
        <v>148.35149999999999</v>
      </c>
    </row>
    <row r="321" spans="1:78" s="11" customFormat="1" ht="145.5" customHeight="1" x14ac:dyDescent="0.45">
      <c r="A321" s="22"/>
      <c r="B321" s="19" t="s">
        <v>532</v>
      </c>
      <c r="C321" s="19">
        <v>8055186</v>
      </c>
      <c r="D321" s="19" t="s">
        <v>5</v>
      </c>
      <c r="E321" s="19" t="s">
        <v>13</v>
      </c>
      <c r="F321" s="19" t="s">
        <v>533</v>
      </c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8"/>
      <c r="AN321" s="18"/>
      <c r="AO321" s="18"/>
      <c r="AP321" s="18"/>
      <c r="AQ321" s="19">
        <v>1</v>
      </c>
      <c r="AR321" s="18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21">
        <v>5045628594147</v>
      </c>
      <c r="BR321" s="18">
        <v>1</v>
      </c>
      <c r="BS321" s="29">
        <v>950</v>
      </c>
      <c r="BT321" s="29">
        <f t="shared" si="47"/>
        <v>950</v>
      </c>
      <c r="BU321" s="24">
        <v>1110</v>
      </c>
      <c r="BV321" s="24">
        <f t="shared" si="42"/>
        <v>1110</v>
      </c>
      <c r="BW321" s="24">
        <f t="shared" si="43"/>
        <v>164.83499999999998</v>
      </c>
      <c r="BX321" s="24">
        <f t="shared" si="44"/>
        <v>164.83499999999998</v>
      </c>
      <c r="BY321" s="29">
        <f t="shared" si="45"/>
        <v>141.07499999999999</v>
      </c>
      <c r="BZ321" s="29">
        <f t="shared" si="46"/>
        <v>141.07499999999999</v>
      </c>
    </row>
    <row r="322" spans="1:78" s="11" customFormat="1" ht="160.5" customHeight="1" x14ac:dyDescent="0.45">
      <c r="A322" s="22"/>
      <c r="B322" s="19" t="s">
        <v>534</v>
      </c>
      <c r="C322" s="19">
        <v>8071045</v>
      </c>
      <c r="D322" s="19" t="s">
        <v>95</v>
      </c>
      <c r="E322" s="19" t="s">
        <v>216</v>
      </c>
      <c r="F322" s="19" t="s">
        <v>97</v>
      </c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8">
        <v>1</v>
      </c>
      <c r="AN322" s="18">
        <v>1</v>
      </c>
      <c r="AO322" s="18">
        <v>1</v>
      </c>
      <c r="AP322" s="18"/>
      <c r="AQ322" s="19"/>
      <c r="AR322" s="18">
        <v>1</v>
      </c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21">
        <v>5045701942032</v>
      </c>
      <c r="BR322" s="18">
        <v>4</v>
      </c>
      <c r="BS322" s="29">
        <v>2240</v>
      </c>
      <c r="BT322" s="29">
        <f t="shared" si="47"/>
        <v>8960</v>
      </c>
      <c r="BU322" s="24">
        <v>2620</v>
      </c>
      <c r="BV322" s="24">
        <f t="shared" si="42"/>
        <v>10480</v>
      </c>
      <c r="BW322" s="24">
        <f t="shared" si="43"/>
        <v>389.07</v>
      </c>
      <c r="BX322" s="24">
        <f t="shared" si="44"/>
        <v>1556.28</v>
      </c>
      <c r="BY322" s="29">
        <f t="shared" si="45"/>
        <v>332.64</v>
      </c>
      <c r="BZ322" s="29">
        <f t="shared" si="46"/>
        <v>1330.56</v>
      </c>
    </row>
    <row r="323" spans="1:78" s="11" customFormat="1" ht="145.5" customHeight="1" x14ac:dyDescent="0.45">
      <c r="A323" s="22"/>
      <c r="B323" s="19" t="s">
        <v>535</v>
      </c>
      <c r="C323" s="19">
        <v>8071879</v>
      </c>
      <c r="D323" s="19" t="s">
        <v>95</v>
      </c>
      <c r="E323" s="19" t="s">
        <v>15</v>
      </c>
      <c r="F323" s="19" t="s">
        <v>481</v>
      </c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8">
        <v>1</v>
      </c>
      <c r="AN323" s="18"/>
      <c r="AO323" s="18"/>
      <c r="AP323" s="18"/>
      <c r="AQ323" s="19">
        <v>1</v>
      </c>
      <c r="AR323" s="18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21">
        <v>5045702122365</v>
      </c>
      <c r="BR323" s="18">
        <v>2</v>
      </c>
      <c r="BS323" s="29">
        <v>1250</v>
      </c>
      <c r="BT323" s="29">
        <f t="shared" si="47"/>
        <v>2500</v>
      </c>
      <c r="BU323" s="24">
        <v>1465</v>
      </c>
      <c r="BV323" s="24">
        <f t="shared" si="42"/>
        <v>2930</v>
      </c>
      <c r="BW323" s="24">
        <f t="shared" si="43"/>
        <v>217.55249999999998</v>
      </c>
      <c r="BX323" s="24">
        <f t="shared" si="44"/>
        <v>435.10499999999996</v>
      </c>
      <c r="BY323" s="29">
        <f t="shared" si="45"/>
        <v>185.625</v>
      </c>
      <c r="BZ323" s="29">
        <f t="shared" si="46"/>
        <v>371.25</v>
      </c>
    </row>
    <row r="324" spans="1:78" s="11" customFormat="1" ht="163.5" customHeight="1" x14ac:dyDescent="0.45">
      <c r="A324" s="22"/>
      <c r="B324" s="19" t="s">
        <v>536</v>
      </c>
      <c r="C324" s="19">
        <v>8036134</v>
      </c>
      <c r="D324" s="19" t="s">
        <v>5</v>
      </c>
      <c r="E324" s="19" t="s">
        <v>15</v>
      </c>
      <c r="F324" s="19" t="s">
        <v>97</v>
      </c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8">
        <v>1</v>
      </c>
      <c r="AN324" s="18"/>
      <c r="AO324" s="18"/>
      <c r="AP324" s="18"/>
      <c r="AQ324" s="19"/>
      <c r="AR324" s="18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21">
        <v>5045623608986</v>
      </c>
      <c r="BR324" s="18">
        <v>1</v>
      </c>
      <c r="BS324" s="29">
        <v>395</v>
      </c>
      <c r="BT324" s="29">
        <f t="shared" si="47"/>
        <v>395</v>
      </c>
      <c r="BU324" s="24">
        <v>460</v>
      </c>
      <c r="BV324" s="24">
        <f t="shared" si="42"/>
        <v>460</v>
      </c>
      <c r="BW324" s="24">
        <f t="shared" si="43"/>
        <v>68.31</v>
      </c>
      <c r="BX324" s="24">
        <f t="shared" si="44"/>
        <v>68.31</v>
      </c>
      <c r="BY324" s="29">
        <f t="shared" si="45"/>
        <v>58.657499999999999</v>
      </c>
      <c r="BZ324" s="29">
        <f t="shared" si="46"/>
        <v>58.657499999999999</v>
      </c>
    </row>
    <row r="325" spans="1:78" s="11" customFormat="1" ht="145.5" customHeight="1" x14ac:dyDescent="0.45">
      <c r="A325" s="22"/>
      <c r="B325" s="19" t="s">
        <v>537</v>
      </c>
      <c r="C325" s="19">
        <v>4565609</v>
      </c>
      <c r="D325" s="19" t="s">
        <v>5</v>
      </c>
      <c r="E325" s="19" t="s">
        <v>13</v>
      </c>
      <c r="F325" s="19" t="s">
        <v>538</v>
      </c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8"/>
      <c r="AN325" s="18"/>
      <c r="AO325" s="18"/>
      <c r="AP325" s="18"/>
      <c r="AQ325" s="19"/>
      <c r="AR325" s="18"/>
      <c r="AS325" s="19">
        <v>1</v>
      </c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21">
        <v>5045623439894</v>
      </c>
      <c r="BR325" s="18">
        <v>1</v>
      </c>
      <c r="BS325" s="29">
        <v>890</v>
      </c>
      <c r="BT325" s="29">
        <f t="shared" si="47"/>
        <v>890</v>
      </c>
      <c r="BU325" s="24">
        <v>1040</v>
      </c>
      <c r="BV325" s="24">
        <f t="shared" si="42"/>
        <v>1040</v>
      </c>
      <c r="BW325" s="24">
        <f t="shared" si="43"/>
        <v>154.44</v>
      </c>
      <c r="BX325" s="24">
        <f t="shared" si="44"/>
        <v>154.44</v>
      </c>
      <c r="BY325" s="29">
        <f t="shared" si="45"/>
        <v>132.16499999999999</v>
      </c>
      <c r="BZ325" s="29">
        <f t="shared" si="46"/>
        <v>132.16499999999999</v>
      </c>
    </row>
    <row r="326" spans="1:78" s="11" customFormat="1" ht="145.5" customHeight="1" x14ac:dyDescent="0.45">
      <c r="A326" s="22"/>
      <c r="B326" s="19" t="s">
        <v>539</v>
      </c>
      <c r="C326" s="19">
        <v>4567676</v>
      </c>
      <c r="D326" s="19" t="s">
        <v>95</v>
      </c>
      <c r="E326" s="19" t="s">
        <v>386</v>
      </c>
      <c r="F326" s="19" t="s">
        <v>540</v>
      </c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8">
        <v>2</v>
      </c>
      <c r="AN326" s="18">
        <v>2</v>
      </c>
      <c r="AO326" s="18"/>
      <c r="AP326" s="18"/>
      <c r="AQ326" s="19"/>
      <c r="AR326" s="18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21">
        <v>5045625284874</v>
      </c>
      <c r="BR326" s="18">
        <v>4</v>
      </c>
      <c r="BS326" s="29">
        <v>1450</v>
      </c>
      <c r="BT326" s="29">
        <f t="shared" si="47"/>
        <v>5800</v>
      </c>
      <c r="BU326" s="24">
        <v>1695</v>
      </c>
      <c r="BV326" s="24">
        <f t="shared" si="42"/>
        <v>6780</v>
      </c>
      <c r="BW326" s="24">
        <f t="shared" si="43"/>
        <v>251.70749999999998</v>
      </c>
      <c r="BX326" s="24">
        <f t="shared" si="44"/>
        <v>1006.8299999999999</v>
      </c>
      <c r="BY326" s="29">
        <f t="shared" si="45"/>
        <v>215.32499999999999</v>
      </c>
      <c r="BZ326" s="29">
        <f t="shared" si="46"/>
        <v>861.3</v>
      </c>
    </row>
    <row r="327" spans="1:78" s="11" customFormat="1" ht="145.5" customHeight="1" x14ac:dyDescent="0.45">
      <c r="A327" s="22"/>
      <c r="B327" s="19" t="s">
        <v>541</v>
      </c>
      <c r="C327" s="19">
        <v>8082349</v>
      </c>
      <c r="D327" s="19" t="s">
        <v>95</v>
      </c>
      <c r="E327" s="19" t="s">
        <v>205</v>
      </c>
      <c r="F327" s="19" t="s">
        <v>542</v>
      </c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8"/>
      <c r="AN327" s="18">
        <v>1</v>
      </c>
      <c r="AO327" s="18"/>
      <c r="AP327" s="18"/>
      <c r="AQ327" s="19"/>
      <c r="AR327" s="18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21">
        <v>5045705006389</v>
      </c>
      <c r="BR327" s="18">
        <v>1</v>
      </c>
      <c r="BS327" s="29">
        <v>2240</v>
      </c>
      <c r="BT327" s="29">
        <f t="shared" si="47"/>
        <v>2240</v>
      </c>
      <c r="BU327" s="24">
        <v>2620</v>
      </c>
      <c r="BV327" s="24">
        <f t="shared" si="42"/>
        <v>2620</v>
      </c>
      <c r="BW327" s="24">
        <f t="shared" si="43"/>
        <v>389.07</v>
      </c>
      <c r="BX327" s="24">
        <f t="shared" si="44"/>
        <v>389.07</v>
      </c>
      <c r="BY327" s="29">
        <f t="shared" si="45"/>
        <v>332.64</v>
      </c>
      <c r="BZ327" s="29">
        <f t="shared" si="46"/>
        <v>332.64</v>
      </c>
    </row>
    <row r="328" spans="1:78" s="11" customFormat="1" ht="144" customHeight="1" x14ac:dyDescent="0.45">
      <c r="A328" s="22"/>
      <c r="B328" s="19" t="s">
        <v>448</v>
      </c>
      <c r="C328" s="19">
        <v>4553146</v>
      </c>
      <c r="D328" s="19" t="s">
        <v>5</v>
      </c>
      <c r="E328" s="19" t="s">
        <v>12</v>
      </c>
      <c r="F328" s="19" t="s">
        <v>543</v>
      </c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8"/>
      <c r="V328" s="18"/>
      <c r="W328" s="18"/>
      <c r="X328" s="18"/>
      <c r="Y328" s="19"/>
      <c r="Z328" s="18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>
        <v>1</v>
      </c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21">
        <v>5045499733805</v>
      </c>
      <c r="BR328" s="18">
        <v>1</v>
      </c>
      <c r="BS328" s="29">
        <v>1650</v>
      </c>
      <c r="BT328" s="29">
        <f t="shared" si="47"/>
        <v>1650</v>
      </c>
      <c r="BU328" s="24">
        <v>1930</v>
      </c>
      <c r="BV328" s="24">
        <f t="shared" si="42"/>
        <v>1930</v>
      </c>
      <c r="BW328" s="24">
        <f t="shared" si="43"/>
        <v>286.60499999999996</v>
      </c>
      <c r="BX328" s="24">
        <f t="shared" si="44"/>
        <v>286.60499999999996</v>
      </c>
      <c r="BY328" s="29">
        <f t="shared" si="45"/>
        <v>245.02499999999998</v>
      </c>
      <c r="BZ328" s="29">
        <f t="shared" si="46"/>
        <v>245.02499999999998</v>
      </c>
    </row>
    <row r="329" spans="1:78" s="11" customFormat="1" ht="168" customHeight="1" x14ac:dyDescent="0.45">
      <c r="A329" s="22"/>
      <c r="B329" s="19" t="s">
        <v>544</v>
      </c>
      <c r="C329" s="19">
        <v>8060611</v>
      </c>
      <c r="D329" s="19" t="s">
        <v>5</v>
      </c>
      <c r="E329" s="19" t="s">
        <v>12</v>
      </c>
      <c r="F329" s="19" t="s">
        <v>545</v>
      </c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8"/>
      <c r="AN329" s="18"/>
      <c r="AO329" s="18"/>
      <c r="AP329" s="18"/>
      <c r="AQ329" s="19"/>
      <c r="AR329" s="18"/>
      <c r="AS329" s="19">
        <v>1</v>
      </c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21">
        <v>5045629701452</v>
      </c>
      <c r="BR329" s="18">
        <v>1</v>
      </c>
      <c r="BS329" s="29">
        <v>1500</v>
      </c>
      <c r="BT329" s="29">
        <f t="shared" si="47"/>
        <v>1500</v>
      </c>
      <c r="BU329" s="24">
        <v>1755</v>
      </c>
      <c r="BV329" s="24">
        <f t="shared" si="42"/>
        <v>1755</v>
      </c>
      <c r="BW329" s="24">
        <f t="shared" si="43"/>
        <v>260.61750000000001</v>
      </c>
      <c r="BX329" s="24">
        <f t="shared" si="44"/>
        <v>260.61750000000001</v>
      </c>
      <c r="BY329" s="29">
        <f t="shared" si="45"/>
        <v>222.75</v>
      </c>
      <c r="BZ329" s="29">
        <f t="shared" si="46"/>
        <v>222.75</v>
      </c>
    </row>
    <row r="330" spans="1:78" s="11" customFormat="1" ht="148.5" customHeight="1" x14ac:dyDescent="0.45">
      <c r="A330" s="22"/>
      <c r="B330" s="19" t="s">
        <v>546</v>
      </c>
      <c r="C330" s="19">
        <v>4559271</v>
      </c>
      <c r="D330" s="19" t="s">
        <v>5</v>
      </c>
      <c r="E330" s="19" t="s">
        <v>13</v>
      </c>
      <c r="F330" s="19" t="s">
        <v>547</v>
      </c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8"/>
      <c r="AN330" s="18"/>
      <c r="AO330" s="18"/>
      <c r="AP330" s="18"/>
      <c r="AQ330" s="19"/>
      <c r="AR330" s="18"/>
      <c r="AS330" s="19">
        <v>1</v>
      </c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21">
        <v>5045621963650</v>
      </c>
      <c r="BR330" s="18">
        <v>1</v>
      </c>
      <c r="BS330" s="29">
        <v>1900</v>
      </c>
      <c r="BT330" s="29">
        <f t="shared" si="47"/>
        <v>1900</v>
      </c>
      <c r="BU330" s="24">
        <v>2225</v>
      </c>
      <c r="BV330" s="24">
        <f t="shared" si="42"/>
        <v>2225</v>
      </c>
      <c r="BW330" s="24">
        <f t="shared" si="43"/>
        <v>330.41249999999997</v>
      </c>
      <c r="BX330" s="24">
        <f t="shared" si="44"/>
        <v>330.41249999999997</v>
      </c>
      <c r="BY330" s="29">
        <f t="shared" si="45"/>
        <v>282.14999999999998</v>
      </c>
      <c r="BZ330" s="29">
        <f t="shared" si="46"/>
        <v>282.14999999999998</v>
      </c>
    </row>
    <row r="331" spans="1:78" s="11" customFormat="1" ht="145.5" customHeight="1" x14ac:dyDescent="0.45">
      <c r="A331" s="22"/>
      <c r="B331" s="19" t="s">
        <v>548</v>
      </c>
      <c r="C331" s="19">
        <v>8044841</v>
      </c>
      <c r="D331" s="19" t="s">
        <v>95</v>
      </c>
      <c r="E331" s="19" t="s">
        <v>15</v>
      </c>
      <c r="F331" s="19" t="s">
        <v>549</v>
      </c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8"/>
      <c r="AN331" s="18"/>
      <c r="AO331" s="18"/>
      <c r="AP331" s="18">
        <v>1</v>
      </c>
      <c r="AQ331" s="19"/>
      <c r="AR331" s="18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21">
        <v>5045626098692</v>
      </c>
      <c r="BR331" s="18">
        <v>1</v>
      </c>
      <c r="BS331" s="29">
        <v>1190</v>
      </c>
      <c r="BT331" s="29">
        <f t="shared" si="47"/>
        <v>1190</v>
      </c>
      <c r="BU331" s="24">
        <v>1390</v>
      </c>
      <c r="BV331" s="24">
        <f t="shared" si="42"/>
        <v>1390</v>
      </c>
      <c r="BW331" s="24">
        <f t="shared" si="43"/>
        <v>206.41499999999999</v>
      </c>
      <c r="BX331" s="24">
        <f t="shared" si="44"/>
        <v>206.41499999999999</v>
      </c>
      <c r="BY331" s="29">
        <f t="shared" si="45"/>
        <v>176.715</v>
      </c>
      <c r="BZ331" s="29">
        <f t="shared" si="46"/>
        <v>176.715</v>
      </c>
    </row>
    <row r="332" spans="1:78" s="11" customFormat="1" ht="145.5" customHeight="1" x14ac:dyDescent="0.45">
      <c r="A332" s="22"/>
      <c r="B332" s="19" t="s">
        <v>550</v>
      </c>
      <c r="C332" s="19">
        <v>8065370</v>
      </c>
      <c r="D332" s="19" t="s">
        <v>5</v>
      </c>
      <c r="E332" s="19" t="s">
        <v>13</v>
      </c>
      <c r="F332" s="19" t="s">
        <v>199</v>
      </c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8"/>
      <c r="AN332" s="18"/>
      <c r="AO332" s="18"/>
      <c r="AP332" s="18"/>
      <c r="AQ332" s="19"/>
      <c r="AR332" s="18"/>
      <c r="AS332" s="19">
        <v>1</v>
      </c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21">
        <v>5045700984101</v>
      </c>
      <c r="BR332" s="18">
        <v>1</v>
      </c>
      <c r="BS332" s="29">
        <v>850</v>
      </c>
      <c r="BT332" s="29">
        <f t="shared" si="47"/>
        <v>850</v>
      </c>
      <c r="BU332" s="24">
        <v>995</v>
      </c>
      <c r="BV332" s="24">
        <f t="shared" si="42"/>
        <v>995</v>
      </c>
      <c r="BW332" s="24">
        <f t="shared" si="43"/>
        <v>147.75749999999999</v>
      </c>
      <c r="BX332" s="24">
        <f t="shared" si="44"/>
        <v>147.75749999999999</v>
      </c>
      <c r="BY332" s="29">
        <f t="shared" si="45"/>
        <v>126.22499999999999</v>
      </c>
      <c r="BZ332" s="29">
        <f t="shared" si="46"/>
        <v>126.22499999999999</v>
      </c>
    </row>
    <row r="333" spans="1:78" s="11" customFormat="1" ht="156" customHeight="1" x14ac:dyDescent="0.45">
      <c r="A333" s="22"/>
      <c r="B333" s="19" t="s">
        <v>551</v>
      </c>
      <c r="C333" s="19">
        <v>8022261</v>
      </c>
      <c r="D333" s="19" t="s">
        <v>5</v>
      </c>
      <c r="E333" s="19" t="s">
        <v>13</v>
      </c>
      <c r="F333" s="19" t="s">
        <v>552</v>
      </c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8"/>
      <c r="V333" s="18"/>
      <c r="W333" s="18"/>
      <c r="X333" s="18"/>
      <c r="Y333" s="19"/>
      <c r="Z333" s="18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>
        <v>1</v>
      </c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21">
        <v>5045621389917</v>
      </c>
      <c r="BR333" s="18">
        <v>1</v>
      </c>
      <c r="BS333" s="29">
        <v>890</v>
      </c>
      <c r="BT333" s="29">
        <f t="shared" si="47"/>
        <v>890</v>
      </c>
      <c r="BU333" s="24">
        <v>1040</v>
      </c>
      <c r="BV333" s="24">
        <f t="shared" si="42"/>
        <v>1040</v>
      </c>
      <c r="BW333" s="24">
        <f t="shared" si="43"/>
        <v>154.44</v>
      </c>
      <c r="BX333" s="24">
        <f t="shared" si="44"/>
        <v>154.44</v>
      </c>
      <c r="BY333" s="29">
        <f t="shared" si="45"/>
        <v>132.16499999999999</v>
      </c>
      <c r="BZ333" s="29">
        <f t="shared" si="46"/>
        <v>132.16499999999999</v>
      </c>
    </row>
    <row r="334" spans="1:78" s="11" customFormat="1" ht="145.5" customHeight="1" x14ac:dyDescent="0.45">
      <c r="A334" s="22"/>
      <c r="B334" s="19" t="s">
        <v>553</v>
      </c>
      <c r="C334" s="19">
        <v>8088245</v>
      </c>
      <c r="D334" s="19" t="s">
        <v>95</v>
      </c>
      <c r="E334" s="19" t="s">
        <v>12</v>
      </c>
      <c r="F334" s="19" t="s">
        <v>554</v>
      </c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>
        <v>1</v>
      </c>
      <c r="AM334" s="18">
        <v>4</v>
      </c>
      <c r="AN334" s="18">
        <v>7</v>
      </c>
      <c r="AO334" s="18">
        <v>5</v>
      </c>
      <c r="AP334" s="18">
        <v>4</v>
      </c>
      <c r="AQ334" s="19">
        <v>1</v>
      </c>
      <c r="AR334" s="18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21">
        <v>5045705842772</v>
      </c>
      <c r="BR334" s="18">
        <v>22</v>
      </c>
      <c r="BS334" s="29">
        <v>2290</v>
      </c>
      <c r="BT334" s="29">
        <f t="shared" si="47"/>
        <v>50380</v>
      </c>
      <c r="BU334" s="24">
        <v>2680</v>
      </c>
      <c r="BV334" s="24">
        <f t="shared" si="42"/>
        <v>58960</v>
      </c>
      <c r="BW334" s="24">
        <f t="shared" si="43"/>
        <v>397.97999999999996</v>
      </c>
      <c r="BX334" s="24">
        <f t="shared" si="44"/>
        <v>8755.56</v>
      </c>
      <c r="BY334" s="29">
        <f t="shared" si="45"/>
        <v>340.065</v>
      </c>
      <c r="BZ334" s="29">
        <f t="shared" si="46"/>
        <v>7481.43</v>
      </c>
    </row>
    <row r="335" spans="1:78" s="11" customFormat="1" ht="145.5" customHeight="1" x14ac:dyDescent="0.45">
      <c r="A335" s="22"/>
      <c r="B335" s="19" t="s">
        <v>555</v>
      </c>
      <c r="C335" s="19">
        <v>8071205</v>
      </c>
      <c r="D335" s="19" t="s">
        <v>95</v>
      </c>
      <c r="E335" s="19" t="s">
        <v>18</v>
      </c>
      <c r="F335" s="19" t="s">
        <v>556</v>
      </c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8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>
        <v>1</v>
      </c>
      <c r="AP335" s="19"/>
      <c r="AQ335" s="18"/>
      <c r="AR335" s="18"/>
      <c r="AS335" s="18"/>
      <c r="AT335" s="18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21">
        <v>5045702129319</v>
      </c>
      <c r="BR335" s="18">
        <v>1</v>
      </c>
      <c r="BS335" s="29">
        <v>950</v>
      </c>
      <c r="BT335" s="29">
        <f t="shared" si="47"/>
        <v>950</v>
      </c>
      <c r="BU335" s="24">
        <v>1110</v>
      </c>
      <c r="BV335" s="24">
        <f t="shared" si="42"/>
        <v>1110</v>
      </c>
      <c r="BW335" s="24">
        <f t="shared" si="43"/>
        <v>164.83499999999998</v>
      </c>
      <c r="BX335" s="24">
        <f t="shared" si="44"/>
        <v>164.83499999999998</v>
      </c>
      <c r="BY335" s="29">
        <f t="shared" si="45"/>
        <v>141.07499999999999</v>
      </c>
      <c r="BZ335" s="29">
        <f t="shared" si="46"/>
        <v>141.07499999999999</v>
      </c>
    </row>
    <row r="336" spans="1:78" s="11" customFormat="1" ht="145.5" customHeight="1" x14ac:dyDescent="0.45">
      <c r="A336" s="22"/>
      <c r="B336" s="19" t="s">
        <v>557</v>
      </c>
      <c r="C336" s="19">
        <v>8054577</v>
      </c>
      <c r="D336" s="19" t="s">
        <v>95</v>
      </c>
      <c r="E336" s="19" t="s">
        <v>212</v>
      </c>
      <c r="F336" s="19" t="s">
        <v>558</v>
      </c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8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>
        <v>1</v>
      </c>
      <c r="AQ336" s="18"/>
      <c r="AR336" s="18"/>
      <c r="AS336" s="18"/>
      <c r="AT336" s="18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21">
        <v>5045628406624</v>
      </c>
      <c r="BR336" s="18">
        <v>1</v>
      </c>
      <c r="BS336" s="29">
        <v>1090</v>
      </c>
      <c r="BT336" s="29">
        <f t="shared" si="47"/>
        <v>1090</v>
      </c>
      <c r="BU336" s="24">
        <v>1275</v>
      </c>
      <c r="BV336" s="24">
        <f t="shared" ref="BV336:BV344" si="48">SUM(BU336*BR336)</f>
        <v>1275</v>
      </c>
      <c r="BW336" s="24">
        <f t="shared" ref="BW336:BW344" si="49">SUM(BU336*0.1485)</f>
        <v>189.33749999999998</v>
      </c>
      <c r="BX336" s="24">
        <f t="shared" ref="BX336:BX344" si="50">SUM(BW336*BR336)</f>
        <v>189.33749999999998</v>
      </c>
      <c r="BY336" s="29">
        <f t="shared" ref="BY336:BY344" si="51">SUM(BS336*0.1485)</f>
        <v>161.86499999999998</v>
      </c>
      <c r="BZ336" s="29">
        <f t="shared" ref="BZ336:BZ344" si="52">SUM(BY336*BR336)</f>
        <v>161.86499999999998</v>
      </c>
    </row>
    <row r="337" spans="1:78" s="11" customFormat="1" ht="141" customHeight="1" x14ac:dyDescent="0.45">
      <c r="A337" s="22"/>
      <c r="B337" s="19" t="s">
        <v>559</v>
      </c>
      <c r="C337" s="19">
        <v>8071881</v>
      </c>
      <c r="D337" s="19" t="s">
        <v>5</v>
      </c>
      <c r="E337" s="19" t="s">
        <v>15</v>
      </c>
      <c r="F337" s="19" t="s">
        <v>97</v>
      </c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8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>
        <v>1</v>
      </c>
      <c r="AQ337" s="18"/>
      <c r="AR337" s="18"/>
      <c r="AS337" s="18"/>
      <c r="AT337" s="18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21">
        <v>5045702123058</v>
      </c>
      <c r="BR337" s="18">
        <v>1</v>
      </c>
      <c r="BS337" s="29">
        <v>590</v>
      </c>
      <c r="BT337" s="29">
        <f t="shared" si="47"/>
        <v>590</v>
      </c>
      <c r="BU337" s="24">
        <v>690</v>
      </c>
      <c r="BV337" s="24">
        <f t="shared" si="48"/>
        <v>690</v>
      </c>
      <c r="BW337" s="24">
        <f t="shared" si="49"/>
        <v>102.46499999999999</v>
      </c>
      <c r="BX337" s="24">
        <f t="shared" si="50"/>
        <v>102.46499999999999</v>
      </c>
      <c r="BY337" s="29">
        <f t="shared" si="51"/>
        <v>87.614999999999995</v>
      </c>
      <c r="BZ337" s="29">
        <f t="shared" si="52"/>
        <v>87.614999999999995</v>
      </c>
    </row>
    <row r="338" spans="1:78" s="11" customFormat="1" ht="154.5" customHeight="1" x14ac:dyDescent="0.45">
      <c r="A338" s="22"/>
      <c r="B338" s="19" t="s">
        <v>236</v>
      </c>
      <c r="C338" s="19">
        <v>4563527</v>
      </c>
      <c r="D338" s="19" t="s">
        <v>5</v>
      </c>
      <c r="E338" s="19" t="s">
        <v>13</v>
      </c>
      <c r="F338" s="19" t="s">
        <v>97</v>
      </c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8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8"/>
      <c r="AR338" s="18"/>
      <c r="AS338" s="18">
        <v>1</v>
      </c>
      <c r="AT338" s="18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21">
        <v>5045621608070</v>
      </c>
      <c r="BR338" s="18">
        <v>1</v>
      </c>
      <c r="BS338" s="29">
        <v>840</v>
      </c>
      <c r="BT338" s="29">
        <f t="shared" si="47"/>
        <v>840</v>
      </c>
      <c r="BU338" s="24">
        <v>985</v>
      </c>
      <c r="BV338" s="24">
        <f t="shared" si="48"/>
        <v>985</v>
      </c>
      <c r="BW338" s="24">
        <f t="shared" si="49"/>
        <v>146.27249999999998</v>
      </c>
      <c r="BX338" s="24">
        <f t="shared" si="50"/>
        <v>146.27249999999998</v>
      </c>
      <c r="BY338" s="29">
        <f t="shared" si="51"/>
        <v>124.74</v>
      </c>
      <c r="BZ338" s="29">
        <f t="shared" si="52"/>
        <v>124.74</v>
      </c>
    </row>
    <row r="339" spans="1:78" s="11" customFormat="1" ht="145.5" customHeight="1" x14ac:dyDescent="0.45">
      <c r="A339" s="22"/>
      <c r="B339" s="19" t="s">
        <v>560</v>
      </c>
      <c r="C339" s="19">
        <v>8073392</v>
      </c>
      <c r="D339" s="19" t="s">
        <v>95</v>
      </c>
      <c r="E339" s="19" t="s">
        <v>18</v>
      </c>
      <c r="F339" s="19" t="s">
        <v>561</v>
      </c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8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8">
        <v>1</v>
      </c>
      <c r="AR339" s="18"/>
      <c r="AS339" s="18"/>
      <c r="AT339" s="18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21">
        <v>5045704008803</v>
      </c>
      <c r="BR339" s="18">
        <v>1</v>
      </c>
      <c r="BS339" s="29">
        <v>490</v>
      </c>
      <c r="BT339" s="29">
        <f t="shared" si="47"/>
        <v>490</v>
      </c>
      <c r="BU339" s="24">
        <v>575</v>
      </c>
      <c r="BV339" s="24">
        <f t="shared" si="48"/>
        <v>575</v>
      </c>
      <c r="BW339" s="24">
        <f t="shared" si="49"/>
        <v>85.387500000000003</v>
      </c>
      <c r="BX339" s="24">
        <f t="shared" si="50"/>
        <v>85.387500000000003</v>
      </c>
      <c r="BY339" s="29">
        <f t="shared" si="51"/>
        <v>72.765000000000001</v>
      </c>
      <c r="BZ339" s="29">
        <f t="shared" si="52"/>
        <v>72.765000000000001</v>
      </c>
    </row>
    <row r="340" spans="1:78" s="11" customFormat="1" ht="178.5" customHeight="1" x14ac:dyDescent="0.45">
      <c r="A340" s="22"/>
      <c r="B340" s="19" t="s">
        <v>562</v>
      </c>
      <c r="C340" s="19">
        <v>8071376</v>
      </c>
      <c r="D340" s="19" t="s">
        <v>95</v>
      </c>
      <c r="E340" s="19" t="s">
        <v>205</v>
      </c>
      <c r="F340" s="19" t="s">
        <v>97</v>
      </c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8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8">
        <v>1</v>
      </c>
      <c r="AR340" s="18"/>
      <c r="AS340" s="18"/>
      <c r="AT340" s="18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21">
        <v>5045701978550</v>
      </c>
      <c r="BR340" s="18">
        <v>1</v>
      </c>
      <c r="BS340" s="29">
        <v>2190</v>
      </c>
      <c r="BT340" s="29">
        <f t="shared" si="47"/>
        <v>2190</v>
      </c>
      <c r="BU340" s="24">
        <v>2560</v>
      </c>
      <c r="BV340" s="24">
        <f t="shared" si="48"/>
        <v>2560</v>
      </c>
      <c r="BW340" s="24">
        <f t="shared" si="49"/>
        <v>380.15999999999997</v>
      </c>
      <c r="BX340" s="24">
        <f t="shared" si="50"/>
        <v>380.15999999999997</v>
      </c>
      <c r="BY340" s="29">
        <f t="shared" si="51"/>
        <v>325.21499999999997</v>
      </c>
      <c r="BZ340" s="29">
        <f t="shared" si="52"/>
        <v>325.21499999999997</v>
      </c>
    </row>
    <row r="341" spans="1:78" s="11" customFormat="1" ht="148.5" customHeight="1" x14ac:dyDescent="0.45">
      <c r="A341" s="22"/>
      <c r="B341" s="19" t="s">
        <v>563</v>
      </c>
      <c r="C341" s="19">
        <v>4568264</v>
      </c>
      <c r="D341" s="19" t="s">
        <v>5</v>
      </c>
      <c r="E341" s="19" t="s">
        <v>386</v>
      </c>
      <c r="F341" s="19" t="s">
        <v>564</v>
      </c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8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8"/>
      <c r="AR341" s="18"/>
      <c r="AS341" s="18">
        <v>1</v>
      </c>
      <c r="AT341" s="18">
        <v>5</v>
      </c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21">
        <v>5045625306897</v>
      </c>
      <c r="BR341" s="18">
        <v>6</v>
      </c>
      <c r="BS341" s="29">
        <v>990</v>
      </c>
      <c r="BT341" s="29">
        <f t="shared" si="47"/>
        <v>5940</v>
      </c>
      <c r="BU341" s="24">
        <v>1160</v>
      </c>
      <c r="BV341" s="24">
        <f t="shared" si="48"/>
        <v>6960</v>
      </c>
      <c r="BW341" s="24">
        <f t="shared" si="49"/>
        <v>172.26</v>
      </c>
      <c r="BX341" s="24">
        <f t="shared" si="50"/>
        <v>1033.56</v>
      </c>
      <c r="BY341" s="29">
        <f t="shared" si="51"/>
        <v>147.01499999999999</v>
      </c>
      <c r="BZ341" s="29">
        <f t="shared" si="52"/>
        <v>882.08999999999992</v>
      </c>
    </row>
    <row r="342" spans="1:78" s="11" customFormat="1" ht="145.5" customHeight="1" x14ac:dyDescent="0.45">
      <c r="A342" s="22"/>
      <c r="B342" s="19" t="s">
        <v>236</v>
      </c>
      <c r="C342" s="19">
        <v>8051911</v>
      </c>
      <c r="D342" s="19" t="s">
        <v>5</v>
      </c>
      <c r="E342" s="19" t="s">
        <v>13</v>
      </c>
      <c r="F342" s="19" t="s">
        <v>97</v>
      </c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8"/>
      <c r="V342" s="18"/>
      <c r="W342" s="18"/>
      <c r="X342" s="18"/>
      <c r="Y342" s="19"/>
      <c r="Z342" s="18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>
        <v>1</v>
      </c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21">
        <v>5045627825075</v>
      </c>
      <c r="BR342" s="18">
        <v>1</v>
      </c>
      <c r="BS342" s="29">
        <v>1090</v>
      </c>
      <c r="BT342" s="29">
        <f t="shared" si="47"/>
        <v>1090</v>
      </c>
      <c r="BU342" s="24">
        <v>1275</v>
      </c>
      <c r="BV342" s="24">
        <f t="shared" si="48"/>
        <v>1275</v>
      </c>
      <c r="BW342" s="24">
        <f t="shared" si="49"/>
        <v>189.33749999999998</v>
      </c>
      <c r="BX342" s="24">
        <f t="shared" si="50"/>
        <v>189.33749999999998</v>
      </c>
      <c r="BY342" s="29">
        <f t="shared" si="51"/>
        <v>161.86499999999998</v>
      </c>
      <c r="BZ342" s="29">
        <f t="shared" si="52"/>
        <v>161.86499999999998</v>
      </c>
    </row>
    <row r="343" spans="1:78" s="11" customFormat="1" ht="145.5" customHeight="1" x14ac:dyDescent="0.45">
      <c r="A343" s="22" t="s">
        <v>429</v>
      </c>
      <c r="B343" s="19" t="s">
        <v>565</v>
      </c>
      <c r="C343" s="19">
        <v>8045977</v>
      </c>
      <c r="D343" s="19"/>
      <c r="E343" s="19" t="s">
        <v>566</v>
      </c>
      <c r="F343" s="19" t="s">
        <v>549</v>
      </c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>
        <v>1</v>
      </c>
      <c r="S343" s="19"/>
      <c r="T343" s="19"/>
      <c r="U343" s="18"/>
      <c r="V343" s="18"/>
      <c r="W343" s="18"/>
      <c r="X343" s="18"/>
      <c r="Y343" s="19"/>
      <c r="Z343" s="18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21">
        <v>5045626415406</v>
      </c>
      <c r="BR343" s="18">
        <v>1</v>
      </c>
      <c r="BS343" s="29"/>
      <c r="BT343" s="29">
        <f t="shared" si="47"/>
        <v>0</v>
      </c>
      <c r="BU343" s="24">
        <v>0</v>
      </c>
      <c r="BV343" s="24">
        <f t="shared" si="48"/>
        <v>0</v>
      </c>
      <c r="BW343" s="24">
        <f t="shared" si="49"/>
        <v>0</v>
      </c>
      <c r="BX343" s="24">
        <f t="shared" si="50"/>
        <v>0</v>
      </c>
      <c r="BY343" s="29">
        <f t="shared" si="51"/>
        <v>0</v>
      </c>
      <c r="BZ343" s="29">
        <f t="shared" si="52"/>
        <v>0</v>
      </c>
    </row>
    <row r="344" spans="1:78" s="11" customFormat="1" ht="145.5" customHeight="1" x14ac:dyDescent="0.45">
      <c r="A344" s="22"/>
      <c r="B344" s="19" t="s">
        <v>236</v>
      </c>
      <c r="C344" s="19">
        <v>8041693</v>
      </c>
      <c r="D344" s="19" t="s">
        <v>5</v>
      </c>
      <c r="E344" s="19" t="s">
        <v>13</v>
      </c>
      <c r="F344" s="19" t="s">
        <v>97</v>
      </c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8"/>
      <c r="V344" s="18"/>
      <c r="W344" s="18"/>
      <c r="X344" s="18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8">
        <v>2</v>
      </c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21">
        <v>5045625674934</v>
      </c>
      <c r="BR344" s="18">
        <v>2</v>
      </c>
      <c r="BS344" s="29">
        <v>890</v>
      </c>
      <c r="BT344" s="29">
        <f t="shared" si="47"/>
        <v>1780</v>
      </c>
      <c r="BU344" s="24">
        <v>1040</v>
      </c>
      <c r="BV344" s="24">
        <f t="shared" si="48"/>
        <v>2080</v>
      </c>
      <c r="BW344" s="24">
        <f t="shared" si="49"/>
        <v>154.44</v>
      </c>
      <c r="BX344" s="24">
        <f t="shared" si="50"/>
        <v>308.88</v>
      </c>
      <c r="BY344" s="29">
        <f t="shared" si="51"/>
        <v>132.16499999999999</v>
      </c>
      <c r="BZ344" s="29">
        <f t="shared" si="52"/>
        <v>264.33</v>
      </c>
    </row>
    <row r="345" spans="1:78" ht="15.75" x14ac:dyDescent="0.4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5"/>
      <c r="T345" s="15"/>
      <c r="U345" s="15"/>
      <c r="V345" s="14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4"/>
      <c r="BR345" s="14">
        <f>SUM(BR16:BR344)</f>
        <v>1776</v>
      </c>
      <c r="BS345" s="27"/>
      <c r="BT345" s="27">
        <f t="shared" ref="BT345" si="53">SUM(BT16:BT344)</f>
        <v>2404467</v>
      </c>
      <c r="BU345" s="16"/>
      <c r="BV345" s="16">
        <f>SUM(BV16:BV344)</f>
        <v>2806555</v>
      </c>
      <c r="BW345" s="16"/>
      <c r="BX345" s="16">
        <f>SUM(BX16:BX344)</f>
        <v>416773.41749999969</v>
      </c>
      <c r="BY345" s="27"/>
      <c r="BZ345" s="27">
        <f>SUM(BZ16:BZ344)</f>
        <v>356243.6295000001</v>
      </c>
    </row>
  </sheetData>
  <sheetProtection sheet="1" objects="1" scenarios="1" selectLockedCells="1" selectUnlockedCells="1"/>
  <mergeCells count="13">
    <mergeCell ref="A1:C1"/>
    <mergeCell ref="A2:C2"/>
    <mergeCell ref="A3:C3"/>
    <mergeCell ref="A4:C4"/>
    <mergeCell ref="A5:C5"/>
    <mergeCell ref="A11:C11"/>
    <mergeCell ref="A12:C12"/>
    <mergeCell ref="G14:BP14"/>
    <mergeCell ref="A6:C6"/>
    <mergeCell ref="A7:C7"/>
    <mergeCell ref="A8:C8"/>
    <mergeCell ref="A9:C9"/>
    <mergeCell ref="A10:C10"/>
  </mergeCells>
  <phoneticPr fontId="4" type="noConversion"/>
  <pageMargins left="0.25" right="0.25" top="0.75" bottom="0.75" header="0.3" footer="0.3"/>
  <pageSetup paperSize="9" scale="4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9044ef7c0f664cae4b4693715ee4640a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7d4b100c2d9c11802b80518694abbf4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62CFAD-6923-4033-844B-81AF9F7D2C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EF0293-C56F-46EF-82A0-E884BF6DB92C}">
  <ds:schemaRefs>
    <ds:schemaRef ds:uri="http://schemas.microsoft.com/office/2006/metadata/properties"/>
    <ds:schemaRef ds:uri="http://www.w3.org/XML/1998/namespace"/>
    <ds:schemaRef ds:uri="534545f7-dfad-40dc-8880-0a5cc848d94b"/>
    <ds:schemaRef ds:uri="http://schemas.microsoft.com/office/2006/documentManagement/types"/>
    <ds:schemaRef ds:uri="3287f65e-bd81-4ef8-9d4a-f770dbe35018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F785FBF-2D95-4F4B-90C5-61CD839F9B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Totals</vt:lpstr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2025-10-29T10:43:08Z</dcterms:created>
  <dcterms:modified xsi:type="dcterms:W3CDTF">2026-01-08T14:25:13Z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