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612F8DAA-3E3C-469F-8CD7-1E860F7DA611}" xr6:coauthVersionLast="47" xr6:coauthVersionMax="47" xr10:uidLastSave="{00000000-0000-0000-0000-000000000000}"/>
  <bookViews>
    <workbookView xWindow="-98" yWindow="-98" windowWidth="21795" windowHeight="13695" tabRatio="500" xr2:uid="{00000000-000D-0000-FFFF-FFFF00000000}"/>
  </bookViews>
  <sheets>
    <sheet name="OFF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16" i="2" l="1"/>
  <c r="T17" i="2"/>
  <c r="T18" i="2"/>
  <c r="T19" i="2"/>
  <c r="T20" i="2"/>
  <c r="T21" i="2"/>
  <c r="T22" i="2"/>
  <c r="T23" i="2"/>
  <c r="T24" i="2"/>
  <c r="T25" i="2"/>
  <c r="T26" i="2"/>
  <c r="T27" i="2"/>
  <c r="T28" i="2"/>
  <c r="T15" i="2"/>
  <c r="O23" i="2" l="1"/>
  <c r="O28" i="2"/>
  <c r="O27" i="2"/>
  <c r="O26" i="2"/>
  <c r="O22" i="2"/>
  <c r="O21" i="2"/>
  <c r="O25" i="2"/>
  <c r="O24" i="2"/>
  <c r="O20" i="2"/>
  <c r="O19" i="2"/>
  <c r="O18" i="2"/>
  <c r="O17" i="2"/>
  <c r="O16" i="2"/>
  <c r="O15" i="2"/>
  <c r="U26" i="2" l="1"/>
  <c r="U17" i="2"/>
  <c r="U27" i="2"/>
  <c r="U18" i="2"/>
  <c r="U28" i="2"/>
  <c r="U24" i="2"/>
  <c r="S21" i="2"/>
  <c r="Q21" i="2"/>
  <c r="U22" i="2"/>
  <c r="S22" i="2"/>
  <c r="Q22" i="2"/>
  <c r="Q26" i="2"/>
  <c r="S26" i="2"/>
  <c r="S18" i="2"/>
  <c r="Q18" i="2"/>
  <c r="S25" i="2"/>
  <c r="U25" i="2"/>
  <c r="Q25" i="2"/>
  <c r="S15" i="2"/>
  <c r="Q15" i="2"/>
  <c r="O29" i="2"/>
  <c r="Q19" i="2"/>
  <c r="S19" i="2"/>
  <c r="U19" i="2"/>
  <c r="S24" i="2"/>
  <c r="Q24" i="2"/>
  <c r="Q16" i="2"/>
  <c r="S16" i="2"/>
  <c r="Q27" i="2"/>
  <c r="S27" i="2"/>
  <c r="S17" i="2"/>
  <c r="Q17" i="2"/>
  <c r="S28" i="2"/>
  <c r="Q28" i="2"/>
  <c r="U15" i="2"/>
  <c r="S23" i="2"/>
  <c r="Q23" i="2"/>
  <c r="U23" i="2"/>
  <c r="U16" i="2"/>
  <c r="S20" i="2"/>
  <c r="Q20" i="2"/>
  <c r="U20" i="2"/>
  <c r="U21" i="2"/>
  <c r="U29" i="2" l="1"/>
  <c r="Q29" i="2"/>
  <c r="S29" i="2"/>
</calcChain>
</file>

<file path=xl/sharedStrings.xml><?xml version="1.0" encoding="utf-8"?>
<sst xmlns="http://schemas.openxmlformats.org/spreadsheetml/2006/main" count="100" uniqueCount="60">
  <si>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</si>
  <si>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</si>
  <si>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</si>
  <si>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</si>
  <si>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</si>
  <si>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</si>
  <si>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</si>
  <si>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</si>
  <si>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</si>
  <si>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</si>
  <si>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</si>
  <si>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</si>
  <si>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PICTURE</t>
  </si>
  <si>
    <t>DESCRIPTION</t>
  </si>
  <si>
    <t>ARTICLE</t>
  </si>
  <si>
    <t>COLOR</t>
  </si>
  <si>
    <t xml:space="preserve">MADE IN </t>
  </si>
  <si>
    <t>COMPOSITION</t>
  </si>
  <si>
    <t>S</t>
  </si>
  <si>
    <t>M</t>
  </si>
  <si>
    <t>L</t>
  </si>
  <si>
    <t>XL</t>
  </si>
  <si>
    <t>XXL</t>
  </si>
  <si>
    <t>TOTAL</t>
  </si>
  <si>
    <t>RRP €</t>
  </si>
  <si>
    <t>RRP TOT €</t>
  </si>
  <si>
    <t>COST €</t>
  </si>
  <si>
    <t>COST TOT €</t>
  </si>
  <si>
    <t>COST £</t>
  </si>
  <si>
    <t>COST TOT £</t>
  </si>
  <si>
    <t>MA QUAD TEE</t>
  </si>
  <si>
    <t>AMJYTE1106-001</t>
  </si>
  <si>
    <t>BLACK</t>
  </si>
  <si>
    <t xml:space="preserve">ITALIA </t>
  </si>
  <si>
    <t>100% COTTON</t>
  </si>
  <si>
    <t>AMJYTE1106-100</t>
  </si>
  <si>
    <t>WHITE</t>
  </si>
  <si>
    <t>BONES STACKED TEE</t>
  </si>
  <si>
    <t>AMJYTE1075-001</t>
  </si>
  <si>
    <t>AMIRI OVERSIZED TEE</t>
  </si>
  <si>
    <t>AMJYTE1061-001</t>
  </si>
  <si>
    <t>AMJYTE1061-699</t>
  </si>
  <si>
    <t>BIRCH</t>
  </si>
  <si>
    <t>T-SHIRT AMIRI CITY</t>
  </si>
  <si>
    <t>AMJYTE1146-001</t>
  </si>
  <si>
    <t>AMJYTE1146-100</t>
  </si>
  <si>
    <t xml:space="preserve">WHITE </t>
  </si>
  <si>
    <t>AMIRI STAGGERED LOGO HOODIE</t>
  </si>
  <si>
    <t>PS24MJL016-001</t>
  </si>
  <si>
    <t>AMIRI OVERSIZED HOODIE</t>
  </si>
  <si>
    <t>AMJYHD1042-001</t>
  </si>
  <si>
    <t>AMJYHD1042-699</t>
  </si>
  <si>
    <t>FELPA CON CAPPUCCIO VELENO</t>
  </si>
  <si>
    <t>AMJYHD1057-706</t>
  </si>
  <si>
    <t>BLACK/RED</t>
  </si>
  <si>
    <t>USA</t>
  </si>
  <si>
    <t>MA CORE LOGO HOODIE</t>
  </si>
  <si>
    <t>AMJYHD1050-100</t>
  </si>
  <si>
    <t>AMJYHD1050-610</t>
  </si>
  <si>
    <t>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</si>
</sst>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€&quot;_-;\-* #,##0.00&quot; €&quot;_-;_-* \-??&quot; 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8" x14ac:knownFonts="1">
    <font>
      <sz val="12"/>
      <color theme="1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"/>
    </font>
    <font>
      <sz val="8"/>
      <name val="Calibri"/>
      <family val="2"/>
      <charset val="1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29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7" fillId="0" borderId="0" xfId="1" applyNumberFormat="1" applyFont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90644</xdr:colOff>
      <xdr:row>14</xdr:row>
      <xdr:rowOff>42191</xdr:rowOff>
    </xdr:from>
    <xdr:to>
      <xdr:col>1</xdr:col>
      <xdr:colOff>736601</xdr:colOff>
      <xdr:row>14</xdr:row>
      <xdr:rowOff>2006176</xdr:rowOff>
    </xdr:to>
    <xdr:pic>
      <xdr:nvPicPr>
        <xdr:cNvPr id="2" name="Immagine 1" descr="View 1 - MA QUAD TEE - Black - AMIRI">
          <a:extLst>
            <a:ext uri="{FF2B5EF4-FFF2-40B4-BE49-F238E27FC236}">
              <a16:creationId xmlns:a16="http://schemas.microsoft.com/office/drawing/2014/main" id="{A5B18216-3A4B-895C-0C91-0DC71651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144" y="1464591"/>
          <a:ext cx="1471456" cy="1963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14</xdr:row>
      <xdr:rowOff>55035</xdr:rowOff>
    </xdr:from>
    <xdr:to>
      <xdr:col>3</xdr:col>
      <xdr:colOff>762000</xdr:colOff>
      <xdr:row>14</xdr:row>
      <xdr:rowOff>2019301</xdr:rowOff>
    </xdr:to>
    <xdr:pic>
      <xdr:nvPicPr>
        <xdr:cNvPr id="3" name="Immagine 2" descr="View 4 - MA QUAD TEE - Black - AMIRI">
          <a:extLst>
            <a:ext uri="{FF2B5EF4-FFF2-40B4-BE49-F238E27FC236}">
              <a16:creationId xmlns:a16="http://schemas.microsoft.com/office/drawing/2014/main" id="{403C123A-7472-D67A-7052-6167645A2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477435"/>
          <a:ext cx="1473200" cy="1964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126999</xdr:colOff>
      <xdr:row>15</xdr:row>
      <xdr:rowOff>50800</xdr:rowOff>
    </xdr:from>
    <xdr:to>
      <xdr:col>1</xdr:col>
      <xdr:colOff>728763</xdr:colOff>
      <xdr:row>15</xdr:row>
      <xdr:rowOff>1955800</xdr:rowOff>
    </xdr:to>
    <xdr:pic>
      <xdr:nvPicPr>
        <xdr:cNvPr id="4" name="Immagine 3" descr="View 1 - MA QUAD TEE - White - AMIRI">
          <a:extLst>
            <a:ext uri="{FF2B5EF4-FFF2-40B4-BE49-F238E27FC236}">
              <a16:creationId xmlns:a16="http://schemas.microsoft.com/office/drawing/2014/main" id="{6CE2D40A-FBE1-EC26-2C27-F993F000D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759200"/>
          <a:ext cx="142726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88900</xdr:colOff>
      <xdr:row>15</xdr:row>
      <xdr:rowOff>55034</xdr:rowOff>
    </xdr:from>
    <xdr:to>
      <xdr:col>3</xdr:col>
      <xdr:colOff>698500</xdr:colOff>
      <xdr:row>15</xdr:row>
      <xdr:rowOff>1968501</xdr:rowOff>
    </xdr:to>
    <xdr:pic>
      <xdr:nvPicPr>
        <xdr:cNvPr id="5" name="Immagine 4" descr="View 4 - MA QUAD TEE - White - AMIRI">
          <a:extLst>
            <a:ext uri="{FF2B5EF4-FFF2-40B4-BE49-F238E27FC236}">
              <a16:creationId xmlns:a16="http://schemas.microsoft.com/office/drawing/2014/main" id="{F11ECD55-CE50-C3C4-D806-0965402B6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5185834"/>
          <a:ext cx="1435100" cy="191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36341</xdr:colOff>
      <xdr:row>16</xdr:row>
      <xdr:rowOff>101600</xdr:rowOff>
    </xdr:from>
    <xdr:to>
      <xdr:col>1</xdr:col>
      <xdr:colOff>676165</xdr:colOff>
      <xdr:row>16</xdr:row>
      <xdr:rowOff>2057400</xdr:rowOff>
    </xdr:to>
    <xdr:pic>
      <xdr:nvPicPr>
        <xdr:cNvPr id="6" name="Immagine 5" descr="View 1 - BONES STACKED TEE - Black - AMIRI">
          <a:extLst>
            <a:ext uri="{FF2B5EF4-FFF2-40B4-BE49-F238E27FC236}">
              <a16:creationId xmlns:a16="http://schemas.microsoft.com/office/drawing/2014/main" id="{37519DC2-9F17-6263-D3F9-4DBF8F59D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841" y="7683500"/>
          <a:ext cx="1465323" cy="195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76198</xdr:colOff>
      <xdr:row>16</xdr:row>
      <xdr:rowOff>114300</xdr:rowOff>
    </xdr:from>
    <xdr:to>
      <xdr:col>3</xdr:col>
      <xdr:colOff>723899</xdr:colOff>
      <xdr:row>16</xdr:row>
      <xdr:rowOff>2078568</xdr:rowOff>
    </xdr:to>
    <xdr:pic>
      <xdr:nvPicPr>
        <xdr:cNvPr id="7" name="Immagine 6" descr="View 4 - BONES STACKED TEE - Black - AMIRI">
          <a:extLst>
            <a:ext uri="{FF2B5EF4-FFF2-40B4-BE49-F238E27FC236}">
              <a16:creationId xmlns:a16="http://schemas.microsoft.com/office/drawing/2014/main" id="{231493A0-28B6-C62B-025C-7BF1397A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698" y="7696200"/>
          <a:ext cx="1473201" cy="1964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38099</xdr:colOff>
      <xdr:row>17</xdr:row>
      <xdr:rowOff>108198</xdr:rowOff>
    </xdr:from>
    <xdr:to>
      <xdr:col>1</xdr:col>
      <xdr:colOff>692010</xdr:colOff>
      <xdr:row>17</xdr:row>
      <xdr:rowOff>2082800</xdr:rowOff>
    </xdr:to>
    <xdr:pic>
      <xdr:nvPicPr>
        <xdr:cNvPr id="8" name="Immagine 7" descr="View 1 - BONES STACKED TEE - White - AMIRI">
          <a:extLst>
            <a:ext uri="{FF2B5EF4-FFF2-40B4-BE49-F238E27FC236}">
              <a16:creationId xmlns:a16="http://schemas.microsoft.com/office/drawing/2014/main" id="{94B15BAA-3CA5-1BFD-F722-1ED51867D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599" y="10433298"/>
          <a:ext cx="1479410" cy="197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61031</xdr:colOff>
      <xdr:row>17</xdr:row>
      <xdr:rowOff>114300</xdr:rowOff>
    </xdr:from>
    <xdr:to>
      <xdr:col>3</xdr:col>
      <xdr:colOff>701618</xdr:colOff>
      <xdr:row>17</xdr:row>
      <xdr:rowOff>2070100</xdr:rowOff>
    </xdr:to>
    <xdr:pic>
      <xdr:nvPicPr>
        <xdr:cNvPr id="9" name="Immagine 8" descr="View 2 - BONES STACKED TEE - White - AMIRI">
          <a:extLst>
            <a:ext uri="{FF2B5EF4-FFF2-40B4-BE49-F238E27FC236}">
              <a16:creationId xmlns:a16="http://schemas.microsoft.com/office/drawing/2014/main" id="{691AEBA8-94BF-11FF-B667-C526BEC6F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7531" y="10439400"/>
          <a:ext cx="1466087" cy="195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18</xdr:row>
      <xdr:rowOff>48578</xdr:rowOff>
    </xdr:from>
    <xdr:to>
      <xdr:col>1</xdr:col>
      <xdr:colOff>723900</xdr:colOff>
      <xdr:row>18</xdr:row>
      <xdr:rowOff>2014889</xdr:rowOff>
    </xdr:to>
    <xdr:pic>
      <xdr:nvPicPr>
        <xdr:cNvPr id="10" name="Immagine 9" descr="View 1 - AMIRI OVERSIZED TEE - Black - AMIRI">
          <a:extLst>
            <a:ext uri="{FF2B5EF4-FFF2-40B4-BE49-F238E27FC236}">
              <a16:creationId xmlns:a16="http://schemas.microsoft.com/office/drawing/2014/main" id="{CB0CE1C5-25A1-14BE-A0B3-DD589046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12507278"/>
          <a:ext cx="1473199" cy="1966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18</xdr:row>
      <xdr:rowOff>67729</xdr:rowOff>
    </xdr:from>
    <xdr:to>
      <xdr:col>3</xdr:col>
      <xdr:colOff>730252</xdr:colOff>
      <xdr:row>18</xdr:row>
      <xdr:rowOff>2057400</xdr:rowOff>
    </xdr:to>
    <xdr:pic>
      <xdr:nvPicPr>
        <xdr:cNvPr id="11" name="Immagine 10" descr="View 4 - AMIRI OVERSIZED TEE - Black - AMIRI">
          <a:extLst>
            <a:ext uri="{FF2B5EF4-FFF2-40B4-BE49-F238E27FC236}">
              <a16:creationId xmlns:a16="http://schemas.microsoft.com/office/drawing/2014/main" id="{83636CB4-0663-5A20-B558-992EEC9D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399" y="10774311"/>
          <a:ext cx="1502701" cy="1989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58714</xdr:colOff>
      <xdr:row>19</xdr:row>
      <xdr:rowOff>63500</xdr:rowOff>
    </xdr:from>
    <xdr:to>
      <xdr:col>1</xdr:col>
      <xdr:colOff>736599</xdr:colOff>
      <xdr:row>19</xdr:row>
      <xdr:rowOff>2070100</xdr:rowOff>
    </xdr:to>
    <xdr:pic>
      <xdr:nvPicPr>
        <xdr:cNvPr id="12" name="Immagine 11" descr="View 1 - AMIRI OVERSIZED TEE - Birch - AMIRI">
          <a:extLst>
            <a:ext uri="{FF2B5EF4-FFF2-40B4-BE49-F238E27FC236}">
              <a16:creationId xmlns:a16="http://schemas.microsoft.com/office/drawing/2014/main" id="{F3449F74-C073-A044-1998-23860B54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214" y="14820900"/>
          <a:ext cx="1503384" cy="200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88900</xdr:colOff>
      <xdr:row>19</xdr:row>
      <xdr:rowOff>88900</xdr:rowOff>
    </xdr:from>
    <xdr:to>
      <xdr:col>3</xdr:col>
      <xdr:colOff>795441</xdr:colOff>
      <xdr:row>19</xdr:row>
      <xdr:rowOff>2044699</xdr:rowOff>
    </xdr:to>
    <xdr:pic>
      <xdr:nvPicPr>
        <xdr:cNvPr id="13" name="Immagine 12" descr="View 4 - AMIRI OVERSIZED TEE - Birch - AMIRI">
          <a:extLst>
            <a:ext uri="{FF2B5EF4-FFF2-40B4-BE49-F238E27FC236}">
              <a16:creationId xmlns:a16="http://schemas.microsoft.com/office/drawing/2014/main" id="{DE2E53C8-3438-ABB5-8A14-6BC104980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14846300"/>
          <a:ext cx="1532041" cy="195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22</xdr:row>
      <xdr:rowOff>52425</xdr:rowOff>
    </xdr:from>
    <xdr:to>
      <xdr:col>2</xdr:col>
      <xdr:colOff>736601</xdr:colOff>
      <xdr:row>23</xdr:row>
      <xdr:rowOff>3742</xdr:rowOff>
    </xdr:to>
    <xdr:pic>
      <xdr:nvPicPr>
        <xdr:cNvPr id="18" name="Immagine 17" descr="View 1 - AMIRI STAGGERED LOGO HOODIE - Black - AMIRI">
          <a:extLst>
            <a:ext uri="{FF2B5EF4-FFF2-40B4-BE49-F238E27FC236}">
              <a16:creationId xmlns:a16="http://schemas.microsoft.com/office/drawing/2014/main" id="{4D942E34-A715-E8BE-4AC2-DA11EDA2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169" y="35408057"/>
          <a:ext cx="1530570" cy="2034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</xdr:colOff>
      <xdr:row>23</xdr:row>
      <xdr:rowOff>112448</xdr:rowOff>
    </xdr:from>
    <xdr:to>
      <xdr:col>1</xdr:col>
      <xdr:colOff>749301</xdr:colOff>
      <xdr:row>23</xdr:row>
      <xdr:rowOff>2129614</xdr:rowOff>
    </xdr:to>
    <xdr:pic>
      <xdr:nvPicPr>
        <xdr:cNvPr id="19" name="Immagine 18" descr="View 1 - AMIRI OVERSIZED HOODIE - Black - AMIRI">
          <a:extLst>
            <a:ext uri="{FF2B5EF4-FFF2-40B4-BE49-F238E27FC236}">
              <a16:creationId xmlns:a16="http://schemas.microsoft.com/office/drawing/2014/main" id="{A1C20441-CB78-387F-D8CC-7E56B7623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7329030"/>
          <a:ext cx="1521750" cy="2017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23</xdr:row>
      <xdr:rowOff>114300</xdr:rowOff>
    </xdr:from>
    <xdr:to>
      <xdr:col>3</xdr:col>
      <xdr:colOff>723900</xdr:colOff>
      <xdr:row>23</xdr:row>
      <xdr:rowOff>2095500</xdr:rowOff>
    </xdr:to>
    <xdr:pic>
      <xdr:nvPicPr>
        <xdr:cNvPr id="20" name="Immagine 19" descr="View 4 - AMIRI OVERSIZED HOODIE - Black - AMIRI">
          <a:extLst>
            <a:ext uri="{FF2B5EF4-FFF2-40B4-BE49-F238E27FC236}">
              <a16:creationId xmlns:a16="http://schemas.microsoft.com/office/drawing/2014/main" id="{51F8D11A-D924-2AE9-6784-7890F8F6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398" y="27330882"/>
          <a:ext cx="149635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65164</xdr:colOff>
      <xdr:row>24</xdr:row>
      <xdr:rowOff>127000</xdr:rowOff>
    </xdr:from>
    <xdr:to>
      <xdr:col>1</xdr:col>
      <xdr:colOff>736600</xdr:colOff>
      <xdr:row>24</xdr:row>
      <xdr:rowOff>2124992</xdr:rowOff>
    </xdr:to>
    <xdr:pic>
      <xdr:nvPicPr>
        <xdr:cNvPr id="21" name="Immagine 20" descr="View 1 - AMIRI OVERSIZED HOODIE - Birch - AMIRI">
          <a:extLst>
            <a:ext uri="{FF2B5EF4-FFF2-40B4-BE49-F238E27FC236}">
              <a16:creationId xmlns:a16="http://schemas.microsoft.com/office/drawing/2014/main" id="{22ABC2D0-32A2-B4F6-5316-1A520AB2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664" y="31534100"/>
          <a:ext cx="1496935" cy="1997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24</xdr:row>
      <xdr:rowOff>110068</xdr:rowOff>
    </xdr:from>
    <xdr:to>
      <xdr:col>3</xdr:col>
      <xdr:colOff>755648</xdr:colOff>
      <xdr:row>24</xdr:row>
      <xdr:rowOff>2133600</xdr:rowOff>
    </xdr:to>
    <xdr:pic>
      <xdr:nvPicPr>
        <xdr:cNvPr id="22" name="Immagine 21" descr="View 4 - AMIRI OVERSIZED HOODIE - Birch - AMIRI">
          <a:extLst>
            <a:ext uri="{FF2B5EF4-FFF2-40B4-BE49-F238E27FC236}">
              <a16:creationId xmlns:a16="http://schemas.microsoft.com/office/drawing/2014/main" id="{EB8785FD-D7DA-CB3A-3DAB-4F3773F19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9" y="31517168"/>
          <a:ext cx="1517649" cy="2023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119361</xdr:colOff>
      <xdr:row>20</xdr:row>
      <xdr:rowOff>174138</xdr:rowOff>
    </xdr:from>
    <xdr:to>
      <xdr:col>3</xdr:col>
      <xdr:colOff>785958</xdr:colOff>
      <xdr:row>20</xdr:row>
      <xdr:rowOff>2192055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942D8BAF-46C9-5485-6AA3-AC81AFFAB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89498" y="14370302"/>
          <a:ext cx="1501665" cy="2017917"/>
        </a:xfrm>
        <a:prstGeom prst="rect">
          <a:avLst/>
        </a:prstGeom>
      </xdr:spPr>
    </xdr:pic>
    <xdr:clientData/>
  </xdr:twoCellAnchor>
  <xdr:twoCellAnchor editAs="oneCell">
    <xdr:from>
      <xdr:col>0</xdr:col>
      <xdr:colOff>204969</xdr:colOff>
      <xdr:row>20</xdr:row>
      <xdr:rowOff>151393</xdr:rowOff>
    </xdr:from>
    <xdr:to>
      <xdr:col>2</xdr:col>
      <xdr:colOff>27829</xdr:colOff>
      <xdr:row>20</xdr:row>
      <xdr:rowOff>2157260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91DFC201-C79E-456B-59BC-B0C43FDC1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4969" y="14347557"/>
          <a:ext cx="1492997" cy="2005867"/>
        </a:xfrm>
        <a:prstGeom prst="rect">
          <a:avLst/>
        </a:prstGeom>
      </xdr:spPr>
    </xdr:pic>
    <xdr:clientData/>
  </xdr:twoCellAnchor>
  <xdr:twoCellAnchor editAs="oneCell">
    <xdr:from>
      <xdr:col>2</xdr:col>
      <xdr:colOff>127210</xdr:colOff>
      <xdr:row>21</xdr:row>
      <xdr:rowOff>118648</xdr:rowOff>
    </xdr:from>
    <xdr:to>
      <xdr:col>3</xdr:col>
      <xdr:colOff>815461</xdr:colOff>
      <xdr:row>21</xdr:row>
      <xdr:rowOff>2153478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87335FB6-5A52-FF4B-1B46-E143D4618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11340" y="16573431"/>
          <a:ext cx="1530317" cy="2034830"/>
        </a:xfrm>
        <a:prstGeom prst="rect">
          <a:avLst/>
        </a:prstGeom>
      </xdr:spPr>
    </xdr:pic>
    <xdr:clientData/>
  </xdr:twoCellAnchor>
  <xdr:twoCellAnchor editAs="oneCell">
    <xdr:from>
      <xdr:col>0</xdr:col>
      <xdr:colOff>144510</xdr:colOff>
      <xdr:row>21</xdr:row>
      <xdr:rowOff>108338</xdr:rowOff>
    </xdr:from>
    <xdr:to>
      <xdr:col>1</xdr:col>
      <xdr:colOff>813556</xdr:colOff>
      <xdr:row>21</xdr:row>
      <xdr:rowOff>2125870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5E50238C-F7DB-1917-DC84-D04064138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4510" y="16563121"/>
          <a:ext cx="1511111" cy="2017532"/>
        </a:xfrm>
        <a:prstGeom prst="rect">
          <a:avLst/>
        </a:prstGeom>
      </xdr:spPr>
    </xdr:pic>
    <xdr:clientData/>
  </xdr:twoCellAnchor>
  <xdr:twoCellAnchor editAs="oneCell">
    <xdr:from>
      <xdr:col>0</xdr:col>
      <xdr:colOff>770533</xdr:colOff>
      <xdr:row>25</xdr:row>
      <xdr:rowOff>100928</xdr:rowOff>
    </xdr:from>
    <xdr:to>
      <xdr:col>3</xdr:col>
      <xdr:colOff>51568</xdr:colOff>
      <xdr:row>25</xdr:row>
      <xdr:rowOff>2234718</xdr:rowOff>
    </xdr:to>
    <xdr:pic>
      <xdr:nvPicPr>
        <xdr:cNvPr id="35" name="Immagine 23" descr="Vista 1 - FELPA CON CAPPUCCIO POISON - Nero Rosso">
          <a:extLst>
            <a:ext uri="{FF2B5EF4-FFF2-40B4-BE49-F238E27FC236}">
              <a16:creationId xmlns:a16="http://schemas.microsoft.com/office/drawing/2014/main" id="{DA4D8FAB-DF11-204B-94F2-6EFCB00946A9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770533" y="41894146"/>
          <a:ext cx="1777242" cy="213379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195774</xdr:colOff>
      <xdr:row>26</xdr:row>
      <xdr:rowOff>130377</xdr:rowOff>
    </xdr:from>
    <xdr:to>
      <xdr:col>2</xdr:col>
      <xdr:colOff>34795</xdr:colOff>
      <xdr:row>26</xdr:row>
      <xdr:rowOff>2313836</xdr:rowOff>
    </xdr:to>
    <xdr:pic>
      <xdr:nvPicPr>
        <xdr:cNvPr id="37" name="Immagine 2">
          <a:extLst>
            <a:ext uri="{FF2B5EF4-FFF2-40B4-BE49-F238E27FC236}">
              <a16:creationId xmlns:a16="http://schemas.microsoft.com/office/drawing/2014/main" id="{6C79A8BF-E41B-DF49-A8A0-AD732724BAA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195774" y="54131473"/>
          <a:ext cx="1509158" cy="2183459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68056</xdr:colOff>
      <xdr:row>26</xdr:row>
      <xdr:rowOff>113199</xdr:rowOff>
    </xdr:from>
    <xdr:to>
      <xdr:col>3</xdr:col>
      <xdr:colOff>759240</xdr:colOff>
      <xdr:row>26</xdr:row>
      <xdr:rowOff>2332935</xdr:rowOff>
    </xdr:to>
    <xdr:pic>
      <xdr:nvPicPr>
        <xdr:cNvPr id="38" name="Immagine 7">
          <a:extLst>
            <a:ext uri="{FF2B5EF4-FFF2-40B4-BE49-F238E27FC236}">
              <a16:creationId xmlns:a16="http://schemas.microsoft.com/office/drawing/2014/main" id="{B6FF1E2B-403C-6B45-8D31-309D723A15CB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1752186" y="49201460"/>
          <a:ext cx="1533250" cy="2219736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55632</xdr:colOff>
      <xdr:row>27</xdr:row>
      <xdr:rowOff>122910</xdr:rowOff>
    </xdr:from>
    <xdr:to>
      <xdr:col>1</xdr:col>
      <xdr:colOff>800652</xdr:colOff>
      <xdr:row>27</xdr:row>
      <xdr:rowOff>2346739</xdr:rowOff>
    </xdr:to>
    <xdr:pic>
      <xdr:nvPicPr>
        <xdr:cNvPr id="39" name="Immagine 8">
          <a:extLst>
            <a:ext uri="{FF2B5EF4-FFF2-40B4-BE49-F238E27FC236}">
              <a16:creationId xmlns:a16="http://schemas.microsoft.com/office/drawing/2014/main" id="{9470A0E0-A397-C849-9D48-EE89B5476ED8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55632" y="54097910"/>
          <a:ext cx="1587085" cy="2223829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828855</xdr:colOff>
      <xdr:row>27</xdr:row>
      <xdr:rowOff>118574</xdr:rowOff>
    </xdr:from>
    <xdr:to>
      <xdr:col>3</xdr:col>
      <xdr:colOff>773043</xdr:colOff>
      <xdr:row>27</xdr:row>
      <xdr:rowOff>2360544</xdr:rowOff>
    </xdr:to>
    <xdr:pic>
      <xdr:nvPicPr>
        <xdr:cNvPr id="41" name="Immagine 15">
          <a:extLst>
            <a:ext uri="{FF2B5EF4-FFF2-40B4-BE49-F238E27FC236}">
              <a16:creationId xmlns:a16="http://schemas.microsoft.com/office/drawing/2014/main" id="{0F5879C3-C785-7342-8437-37A0DAB8EADB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1670920" y="54093574"/>
          <a:ext cx="1628319" cy="224197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B6F10-933F-A748-95C3-DF7B2338511E}">
  <dimension ref="A1:U29"/>
  <sheetViews>
    <sheetView tabSelected="1" zoomScaleNormal="100" workbookViewId="0">
      <pane xSplit="4" ySplit="14" topLeftCell="E24" activePane="bottomRight" state="frozen"/>
      <selection pane="topRight" activeCell="E1" sqref="E1"/>
      <selection pane="bottomLeft" activeCell="A15" sqref="A15"/>
      <selection pane="bottomRight" activeCell="R15" sqref="R15"/>
    </sheetView>
  </sheetViews>
  <sheetFormatPr defaultColWidth="11" defaultRowHeight="15.75" x14ac:dyDescent="0.5"/>
  <cols>
    <col min="1" max="4" width="11" style="3"/>
    <col min="5" max="5" width="11.375" style="3" customWidth="1"/>
    <col min="6" max="6" width="15.625" style="3" bestFit="1" customWidth="1"/>
    <col min="7" max="7" width="10.5" style="3" bestFit="1" customWidth="1"/>
    <col min="8" max="8" width="8.625" style="3" bestFit="1" customWidth="1"/>
    <col min="9" max="9" width="8.125" style="3" customWidth="1"/>
    <col min="10" max="13" width="3.125" style="3" bestFit="1" customWidth="1"/>
    <col min="14" max="14" width="4.375" style="3" bestFit="1" customWidth="1"/>
    <col min="15" max="15" width="6.5" style="3" bestFit="1" customWidth="1"/>
    <col min="16" max="16" width="10.625" style="14" bestFit="1" customWidth="1"/>
    <col min="17" max="17" width="12.625" style="14" bestFit="1" customWidth="1"/>
    <col min="18" max="18" width="10.625" style="14" bestFit="1" customWidth="1"/>
    <col min="19" max="19" width="12.625" style="14" bestFit="1" customWidth="1"/>
    <col min="20" max="20" width="10.125" style="9" bestFit="1" customWidth="1"/>
    <col min="21" max="21" width="12.125" style="9" bestFit="1" customWidth="1"/>
    <col min="22" max="16384" width="11" style="3"/>
  </cols>
  <sheetData>
    <row r="1" spans="1:21" x14ac:dyDescent="0.5">
      <c r="A1" s="22" t="s">
        <v>0</v>
      </c>
      <c r="B1" s="23"/>
      <c r="C1" s="24"/>
    </row>
    <row r="2" spans="1:21" x14ac:dyDescent="0.5">
      <c r="A2" s="25" t="s">
        <v>1</v>
      </c>
      <c r="B2" s="25"/>
      <c r="C2" s="25"/>
    </row>
    <row r="3" spans="1:21" x14ac:dyDescent="0.5">
      <c r="A3" s="25" t="s">
        <v>2</v>
      </c>
      <c r="B3" s="25"/>
      <c r="C3" s="25"/>
    </row>
    <row r="4" spans="1:21" x14ac:dyDescent="0.5">
      <c r="A4" s="25" t="s">
        <v>3</v>
      </c>
      <c r="B4" s="25"/>
      <c r="C4" s="25"/>
    </row>
    <row r="5" spans="1:21" x14ac:dyDescent="0.5">
      <c r="A5" s="25" t="s">
        <v>4</v>
      </c>
      <c r="B5" s="25"/>
      <c r="C5" s="25"/>
    </row>
    <row r="6" spans="1:21" x14ac:dyDescent="0.5">
      <c r="A6" s="25" t="s">
        <v>5</v>
      </c>
      <c r="B6" s="25"/>
      <c r="C6" s="25"/>
    </row>
    <row r="7" spans="1:21" x14ac:dyDescent="0.5">
      <c r="A7" s="25" t="s">
        <v>6</v>
      </c>
      <c r="B7" s="25"/>
      <c r="C7" s="25"/>
    </row>
    <row r="8" spans="1:21" x14ac:dyDescent="0.5">
      <c r="A8" s="25" t="s">
        <v>7</v>
      </c>
      <c r="B8" s="25"/>
      <c r="C8" s="25"/>
      <c r="O8" s="4"/>
      <c r="P8" s="15"/>
      <c r="Q8" s="15"/>
      <c r="R8" s="15"/>
      <c r="S8" s="15"/>
      <c r="T8" s="10"/>
      <c r="U8" s="10"/>
    </row>
    <row r="9" spans="1:21" x14ac:dyDescent="0.5">
      <c r="A9" s="25" t="s">
        <v>8</v>
      </c>
      <c r="B9" s="25"/>
      <c r="C9" s="25"/>
      <c r="O9" s="4"/>
      <c r="P9" s="15"/>
      <c r="Q9" s="15"/>
      <c r="R9" s="15"/>
      <c r="S9" s="15"/>
      <c r="T9" s="10"/>
      <c r="U9" s="10"/>
    </row>
    <row r="10" spans="1:21" x14ac:dyDescent="0.5">
      <c r="A10" s="26" t="s">
        <v>9</v>
      </c>
      <c r="B10" s="27"/>
      <c r="C10" s="28"/>
      <c r="O10" s="4"/>
      <c r="P10" s="15"/>
      <c r="Q10" s="15"/>
      <c r="R10" s="15"/>
      <c r="S10" s="15"/>
      <c r="T10" s="10"/>
      <c r="U10" s="10"/>
    </row>
    <row r="11" spans="1:21" x14ac:dyDescent="0.5">
      <c r="A11" s="26" t="s">
        <v>10</v>
      </c>
      <c r="B11" s="27"/>
      <c r="C11" s="28"/>
      <c r="O11" s="4"/>
      <c r="P11" s="15"/>
      <c r="Q11" s="15"/>
      <c r="R11" s="15"/>
      <c r="S11" s="15"/>
      <c r="T11" s="10"/>
      <c r="U11" s="10"/>
    </row>
    <row r="12" spans="1:21" x14ac:dyDescent="0.5">
      <c r="A12" s="26" t="s">
        <v>11</v>
      </c>
      <c r="B12" s="27"/>
      <c r="C12" s="28"/>
      <c r="O12" s="4"/>
      <c r="P12" s="15"/>
      <c r="Q12" s="15"/>
      <c r="R12" s="15"/>
      <c r="S12" s="15"/>
      <c r="T12" s="10"/>
      <c r="U12" s="10"/>
    </row>
    <row r="13" spans="1:21" x14ac:dyDescent="0.5">
      <c r="O13" s="4"/>
      <c r="P13" s="15"/>
      <c r="Q13" s="15"/>
      <c r="R13" s="15"/>
      <c r="S13" s="15"/>
      <c r="T13" s="10"/>
      <c r="U13" s="10"/>
    </row>
    <row r="14" spans="1:21" ht="31.5" x14ac:dyDescent="0.5">
      <c r="A14" s="21" t="s">
        <v>12</v>
      </c>
      <c r="B14" s="21"/>
      <c r="C14" s="21"/>
      <c r="D14" s="21"/>
      <c r="E14" s="5" t="s">
        <v>13</v>
      </c>
      <c r="F14" s="5" t="s">
        <v>14</v>
      </c>
      <c r="G14" s="5" t="s">
        <v>15</v>
      </c>
      <c r="H14" s="5" t="s">
        <v>16</v>
      </c>
      <c r="I14" s="5" t="s">
        <v>17</v>
      </c>
      <c r="J14" s="5" t="s">
        <v>18</v>
      </c>
      <c r="K14" s="5" t="s">
        <v>19</v>
      </c>
      <c r="L14" s="5" t="s">
        <v>20</v>
      </c>
      <c r="M14" s="5" t="s">
        <v>21</v>
      </c>
      <c r="N14" s="5" t="s">
        <v>22</v>
      </c>
      <c r="O14" s="5" t="s">
        <v>23</v>
      </c>
      <c r="P14" s="16" t="s">
        <v>24</v>
      </c>
      <c r="Q14" s="16" t="s">
        <v>25</v>
      </c>
      <c r="R14" s="16" t="s">
        <v>26</v>
      </c>
      <c r="S14" s="16" t="s">
        <v>27</v>
      </c>
      <c r="T14" s="11" t="s">
        <v>28</v>
      </c>
      <c r="U14" s="11" t="s">
        <v>29</v>
      </c>
    </row>
    <row r="15" spans="1:21" ht="164.1" customHeight="1" x14ac:dyDescent="0.5">
      <c r="A15" s="18"/>
      <c r="B15" s="19"/>
      <c r="C15" s="19"/>
      <c r="D15" s="20"/>
      <c r="E15" s="6" t="s">
        <v>30</v>
      </c>
      <c r="F15" s="6" t="s">
        <v>31</v>
      </c>
      <c r="G15" s="6" t="s">
        <v>32</v>
      </c>
      <c r="H15" s="1" t="s">
        <v>33</v>
      </c>
      <c r="I15" s="6" t="s">
        <v>34</v>
      </c>
      <c r="J15" s="6">
        <v>11</v>
      </c>
      <c r="K15" s="6">
        <v>14</v>
      </c>
      <c r="L15" s="6">
        <v>21</v>
      </c>
      <c r="M15" s="6">
        <v>11</v>
      </c>
      <c r="N15" s="6">
        <v>10</v>
      </c>
      <c r="O15" s="7">
        <f t="shared" ref="O15:O20" si="0">SUM(J15:N15)</f>
        <v>67</v>
      </c>
      <c r="P15" s="17">
        <v>490</v>
      </c>
      <c r="Q15" s="17">
        <f t="shared" ref="Q15:Q28" si="1">SUM(P15*O15)</f>
        <v>32830</v>
      </c>
      <c r="R15" s="17">
        <v>137.19999999999999</v>
      </c>
      <c r="S15" s="17">
        <f t="shared" ref="S15:S28" si="2">SUM(R15*O15)</f>
        <v>9192.4</v>
      </c>
      <c r="T15" s="12">
        <f>SUM(R15/1.13)</f>
        <v>121.41592920353982</v>
      </c>
      <c r="U15" s="12">
        <f t="shared" ref="U15:U28" si="3">SUM(T15*O15)</f>
        <v>8134.8672566371679</v>
      </c>
    </row>
    <row r="16" spans="1:21" ht="161.1" customHeight="1" x14ac:dyDescent="0.5">
      <c r="A16" s="18"/>
      <c r="B16" s="19"/>
      <c r="C16" s="19"/>
      <c r="D16" s="20"/>
      <c r="E16" s="6" t="s">
        <v>30</v>
      </c>
      <c r="F16" s="1" t="s">
        <v>35</v>
      </c>
      <c r="G16" s="6" t="s">
        <v>36</v>
      </c>
      <c r="H16" s="1" t="s">
        <v>33</v>
      </c>
      <c r="I16" s="6" t="s">
        <v>34</v>
      </c>
      <c r="J16" s="6">
        <v>10</v>
      </c>
      <c r="K16" s="6">
        <v>13</v>
      </c>
      <c r="L16" s="6">
        <v>20</v>
      </c>
      <c r="M16" s="6">
        <v>15</v>
      </c>
      <c r="N16" s="6">
        <v>8</v>
      </c>
      <c r="O16" s="7">
        <f t="shared" si="0"/>
        <v>66</v>
      </c>
      <c r="P16" s="17">
        <v>490</v>
      </c>
      <c r="Q16" s="17">
        <f t="shared" si="1"/>
        <v>32340</v>
      </c>
      <c r="R16" s="17">
        <v>137.19999999999999</v>
      </c>
      <c r="S16" s="17">
        <f t="shared" si="2"/>
        <v>9055.1999999999989</v>
      </c>
      <c r="T16" s="12">
        <f t="shared" ref="T16:T28" si="4">SUM(R16/1.13)</f>
        <v>121.41592920353982</v>
      </c>
      <c r="U16" s="12">
        <f t="shared" si="3"/>
        <v>8013.4513274336277</v>
      </c>
    </row>
    <row r="17" spans="1:21" ht="168" customHeight="1" x14ac:dyDescent="0.5">
      <c r="A17" s="18"/>
      <c r="B17" s="19"/>
      <c r="C17" s="19"/>
      <c r="D17" s="20"/>
      <c r="E17" s="6" t="s">
        <v>37</v>
      </c>
      <c r="F17" s="1" t="s">
        <v>38</v>
      </c>
      <c r="G17" s="6" t="s">
        <v>32</v>
      </c>
      <c r="H17" s="1" t="s">
        <v>33</v>
      </c>
      <c r="I17" s="6" t="s">
        <v>34</v>
      </c>
      <c r="J17" s="6">
        <v>8</v>
      </c>
      <c r="K17" s="6">
        <v>14</v>
      </c>
      <c r="L17" s="6">
        <v>19</v>
      </c>
      <c r="M17" s="6">
        <v>13</v>
      </c>
      <c r="N17" s="6">
        <v>9</v>
      </c>
      <c r="O17" s="7">
        <f t="shared" si="0"/>
        <v>63</v>
      </c>
      <c r="P17" s="17">
        <v>430</v>
      </c>
      <c r="Q17" s="17">
        <f t="shared" si="1"/>
        <v>27090</v>
      </c>
      <c r="R17" s="17">
        <v>120.39999999999999</v>
      </c>
      <c r="S17" s="17">
        <f t="shared" si="2"/>
        <v>7585.2</v>
      </c>
      <c r="T17" s="12">
        <f t="shared" si="4"/>
        <v>106.54867256637168</v>
      </c>
      <c r="U17" s="12">
        <f t="shared" si="3"/>
        <v>6712.5663716814161</v>
      </c>
    </row>
    <row r="18" spans="1:21" ht="168" customHeight="1" x14ac:dyDescent="0.5">
      <c r="A18" s="18"/>
      <c r="B18" s="19"/>
      <c r="C18" s="19"/>
      <c r="D18" s="20"/>
      <c r="E18" s="6" t="s">
        <v>37</v>
      </c>
      <c r="F18" s="1" t="s">
        <v>38</v>
      </c>
      <c r="G18" s="6" t="s">
        <v>36</v>
      </c>
      <c r="H18" s="1" t="s">
        <v>33</v>
      </c>
      <c r="I18" s="6" t="s">
        <v>34</v>
      </c>
      <c r="J18" s="6">
        <v>10</v>
      </c>
      <c r="K18" s="6">
        <v>15</v>
      </c>
      <c r="L18" s="6">
        <v>19</v>
      </c>
      <c r="M18" s="6">
        <v>16</v>
      </c>
      <c r="N18" s="6">
        <v>11</v>
      </c>
      <c r="O18" s="7">
        <f t="shared" si="0"/>
        <v>71</v>
      </c>
      <c r="P18" s="17">
        <v>430</v>
      </c>
      <c r="Q18" s="17">
        <f t="shared" si="1"/>
        <v>30530</v>
      </c>
      <c r="R18" s="17">
        <v>120.39999999999999</v>
      </c>
      <c r="S18" s="17">
        <f t="shared" si="2"/>
        <v>8548.4</v>
      </c>
      <c r="T18" s="12">
        <f t="shared" si="4"/>
        <v>106.54867256637168</v>
      </c>
      <c r="U18" s="12">
        <f t="shared" si="3"/>
        <v>7564.9557522123896</v>
      </c>
    </row>
    <row r="19" spans="1:21" ht="165" customHeight="1" x14ac:dyDescent="0.5">
      <c r="A19" s="18"/>
      <c r="B19" s="19"/>
      <c r="C19" s="19"/>
      <c r="D19" s="20"/>
      <c r="E19" s="6" t="s">
        <v>39</v>
      </c>
      <c r="F19" s="1" t="s">
        <v>40</v>
      </c>
      <c r="G19" s="6" t="s">
        <v>32</v>
      </c>
      <c r="H19" s="1" t="s">
        <v>33</v>
      </c>
      <c r="I19" s="6" t="s">
        <v>34</v>
      </c>
      <c r="J19" s="6">
        <v>8</v>
      </c>
      <c r="K19" s="6">
        <v>11</v>
      </c>
      <c r="L19" s="6">
        <v>21</v>
      </c>
      <c r="M19" s="6">
        <v>14</v>
      </c>
      <c r="N19" s="6">
        <v>10</v>
      </c>
      <c r="O19" s="7">
        <f t="shared" si="0"/>
        <v>64</v>
      </c>
      <c r="P19" s="17">
        <v>470</v>
      </c>
      <c r="Q19" s="17">
        <f t="shared" si="1"/>
        <v>30080</v>
      </c>
      <c r="R19" s="17">
        <v>131.6</v>
      </c>
      <c r="S19" s="17">
        <f t="shared" si="2"/>
        <v>8422.4</v>
      </c>
      <c r="T19" s="12">
        <f t="shared" si="4"/>
        <v>116.46017699115045</v>
      </c>
      <c r="U19" s="12">
        <f t="shared" si="3"/>
        <v>7453.4513274336286</v>
      </c>
    </row>
    <row r="20" spans="1:21" ht="167.1" customHeight="1" x14ac:dyDescent="0.5">
      <c r="A20" s="18"/>
      <c r="B20" s="19"/>
      <c r="C20" s="19"/>
      <c r="D20" s="20"/>
      <c r="E20" s="6" t="s">
        <v>39</v>
      </c>
      <c r="F20" s="1" t="s">
        <v>41</v>
      </c>
      <c r="G20" s="6" t="s">
        <v>42</v>
      </c>
      <c r="H20" s="1" t="s">
        <v>33</v>
      </c>
      <c r="I20" s="6" t="s">
        <v>34</v>
      </c>
      <c r="J20" s="6">
        <v>8</v>
      </c>
      <c r="K20" s="6">
        <v>12</v>
      </c>
      <c r="L20" s="6">
        <v>19</v>
      </c>
      <c r="M20" s="6">
        <v>10</v>
      </c>
      <c r="N20" s="6">
        <v>11</v>
      </c>
      <c r="O20" s="7">
        <f t="shared" si="0"/>
        <v>60</v>
      </c>
      <c r="P20" s="17">
        <v>470</v>
      </c>
      <c r="Q20" s="17">
        <f t="shared" si="1"/>
        <v>28200</v>
      </c>
      <c r="R20" s="17">
        <v>131.6</v>
      </c>
      <c r="S20" s="17">
        <f t="shared" si="2"/>
        <v>7896</v>
      </c>
      <c r="T20" s="12">
        <f t="shared" si="4"/>
        <v>116.46017699115045</v>
      </c>
      <c r="U20" s="12">
        <f t="shared" si="3"/>
        <v>6987.6106194690265</v>
      </c>
    </row>
    <row r="21" spans="1:21" ht="179.25" customHeight="1" x14ac:dyDescent="0.5">
      <c r="A21" s="18"/>
      <c r="B21" s="19"/>
      <c r="C21" s="19"/>
      <c r="D21" s="20"/>
      <c r="E21" s="1" t="s">
        <v>43</v>
      </c>
      <c r="F21" s="6" t="s">
        <v>44</v>
      </c>
      <c r="G21" s="6" t="s">
        <v>32</v>
      </c>
      <c r="H21" s="1" t="s">
        <v>33</v>
      </c>
      <c r="I21" s="6" t="s">
        <v>34</v>
      </c>
      <c r="J21" s="6">
        <v>10</v>
      </c>
      <c r="K21" s="6">
        <v>13</v>
      </c>
      <c r="L21" s="6">
        <v>20</v>
      </c>
      <c r="M21" s="6">
        <v>13</v>
      </c>
      <c r="N21" s="6">
        <v>10</v>
      </c>
      <c r="O21" s="7">
        <f t="shared" ref="O21:O22" si="5">SUM(J21:N21)</f>
        <v>66</v>
      </c>
      <c r="P21" s="17">
        <v>390</v>
      </c>
      <c r="Q21" s="17">
        <f t="shared" si="1"/>
        <v>25740</v>
      </c>
      <c r="R21" s="17">
        <v>109.19999999999999</v>
      </c>
      <c r="S21" s="17">
        <f t="shared" si="2"/>
        <v>7207.1999999999989</v>
      </c>
      <c r="T21" s="12">
        <f t="shared" si="4"/>
        <v>96.637168141592923</v>
      </c>
      <c r="U21" s="12">
        <f t="shared" si="3"/>
        <v>6378.0530973451332</v>
      </c>
    </row>
    <row r="22" spans="1:21" ht="179.25" customHeight="1" x14ac:dyDescent="0.5">
      <c r="A22" s="18"/>
      <c r="B22" s="19"/>
      <c r="C22" s="19"/>
      <c r="D22" s="20"/>
      <c r="E22" s="2" t="s">
        <v>43</v>
      </c>
      <c r="F22" s="6" t="s">
        <v>45</v>
      </c>
      <c r="G22" s="6" t="s">
        <v>46</v>
      </c>
      <c r="H22" s="1" t="s">
        <v>33</v>
      </c>
      <c r="I22" s="6" t="s">
        <v>34</v>
      </c>
      <c r="J22" s="6">
        <v>7</v>
      </c>
      <c r="K22" s="6">
        <v>13</v>
      </c>
      <c r="L22" s="6">
        <v>21</v>
      </c>
      <c r="M22" s="6">
        <v>10</v>
      </c>
      <c r="N22" s="6">
        <v>8</v>
      </c>
      <c r="O22" s="7">
        <f t="shared" si="5"/>
        <v>59</v>
      </c>
      <c r="P22" s="17">
        <v>390</v>
      </c>
      <c r="Q22" s="17">
        <f t="shared" si="1"/>
        <v>23010</v>
      </c>
      <c r="R22" s="17">
        <v>109.19999999999999</v>
      </c>
      <c r="S22" s="17">
        <f t="shared" si="2"/>
        <v>6442.7999999999993</v>
      </c>
      <c r="T22" s="12">
        <f t="shared" si="4"/>
        <v>96.637168141592923</v>
      </c>
      <c r="U22" s="12">
        <f t="shared" si="3"/>
        <v>5701.5929203539827</v>
      </c>
    </row>
    <row r="23" spans="1:21" ht="164.1" customHeight="1" x14ac:dyDescent="0.5">
      <c r="A23" s="18"/>
      <c r="B23" s="19"/>
      <c r="C23" s="19"/>
      <c r="D23" s="20"/>
      <c r="E23" s="6" t="s">
        <v>47</v>
      </c>
      <c r="F23" s="1" t="s">
        <v>48</v>
      </c>
      <c r="G23" s="6" t="s">
        <v>32</v>
      </c>
      <c r="H23" s="1" t="s">
        <v>33</v>
      </c>
      <c r="I23" s="6" t="s">
        <v>34</v>
      </c>
      <c r="J23" s="6">
        <v>14</v>
      </c>
      <c r="K23" s="6">
        <v>12</v>
      </c>
      <c r="L23" s="6">
        <v>20</v>
      </c>
      <c r="M23" s="6">
        <v>13</v>
      </c>
      <c r="N23" s="6">
        <v>12</v>
      </c>
      <c r="O23" s="7">
        <f>SUM(J23:N23)</f>
        <v>71</v>
      </c>
      <c r="P23" s="17">
        <v>950</v>
      </c>
      <c r="Q23" s="17">
        <f t="shared" si="1"/>
        <v>67450</v>
      </c>
      <c r="R23" s="17">
        <v>266</v>
      </c>
      <c r="S23" s="17">
        <f t="shared" si="2"/>
        <v>18886</v>
      </c>
      <c r="T23" s="12">
        <f t="shared" si="4"/>
        <v>235.39823008849561</v>
      </c>
      <c r="U23" s="12">
        <f t="shared" si="3"/>
        <v>16713.27433628319</v>
      </c>
    </row>
    <row r="24" spans="1:21" ht="171.95" customHeight="1" x14ac:dyDescent="0.5">
      <c r="A24" s="18"/>
      <c r="B24" s="19"/>
      <c r="C24" s="19"/>
      <c r="D24" s="20"/>
      <c r="E24" s="6" t="s">
        <v>49</v>
      </c>
      <c r="F24" s="1" t="s">
        <v>50</v>
      </c>
      <c r="G24" s="6" t="s">
        <v>32</v>
      </c>
      <c r="H24" s="1" t="s">
        <v>33</v>
      </c>
      <c r="I24" s="6" t="s">
        <v>34</v>
      </c>
      <c r="J24" s="6">
        <v>12</v>
      </c>
      <c r="K24" s="6">
        <v>13</v>
      </c>
      <c r="L24" s="6">
        <v>19</v>
      </c>
      <c r="M24" s="6">
        <v>14</v>
      </c>
      <c r="N24" s="6">
        <v>11</v>
      </c>
      <c r="O24" s="7">
        <f>SUM(J24:N24)</f>
        <v>69</v>
      </c>
      <c r="P24" s="17">
        <v>810</v>
      </c>
      <c r="Q24" s="17">
        <f t="shared" si="1"/>
        <v>55890</v>
      </c>
      <c r="R24" s="17">
        <v>226.79999999999998</v>
      </c>
      <c r="S24" s="17">
        <f t="shared" si="2"/>
        <v>15649.199999999999</v>
      </c>
      <c r="T24" s="12">
        <f t="shared" si="4"/>
        <v>200.7079646017699</v>
      </c>
      <c r="U24" s="12">
        <f t="shared" si="3"/>
        <v>13848.849557522124</v>
      </c>
    </row>
    <row r="25" spans="1:21" ht="170.1" customHeight="1" x14ac:dyDescent="0.5">
      <c r="A25" s="18"/>
      <c r="B25" s="19"/>
      <c r="C25" s="19"/>
      <c r="D25" s="20"/>
      <c r="E25" s="6" t="s">
        <v>49</v>
      </c>
      <c r="F25" s="1" t="s">
        <v>51</v>
      </c>
      <c r="G25" s="6" t="s">
        <v>42</v>
      </c>
      <c r="H25" s="1" t="s">
        <v>33</v>
      </c>
      <c r="I25" s="6" t="s">
        <v>34</v>
      </c>
      <c r="J25" s="6">
        <v>9</v>
      </c>
      <c r="K25" s="6">
        <v>13</v>
      </c>
      <c r="L25" s="6">
        <v>21</v>
      </c>
      <c r="M25" s="6">
        <v>14</v>
      </c>
      <c r="N25" s="6">
        <v>10</v>
      </c>
      <c r="O25" s="7">
        <f>SUM(J25:N25)</f>
        <v>67</v>
      </c>
      <c r="P25" s="17">
        <v>810</v>
      </c>
      <c r="Q25" s="17">
        <f t="shared" si="1"/>
        <v>54270</v>
      </c>
      <c r="R25" s="17">
        <v>226.79999999999998</v>
      </c>
      <c r="S25" s="17">
        <f t="shared" si="2"/>
        <v>15195.599999999999</v>
      </c>
      <c r="T25" s="12">
        <f t="shared" si="4"/>
        <v>200.7079646017699</v>
      </c>
      <c r="U25" s="12">
        <f t="shared" si="3"/>
        <v>13447.433628318584</v>
      </c>
    </row>
    <row r="26" spans="1:21" ht="186" customHeight="1" x14ac:dyDescent="0.5">
      <c r="A26" s="18"/>
      <c r="B26" s="19"/>
      <c r="C26" s="19"/>
      <c r="D26" s="20"/>
      <c r="E26" s="1" t="s">
        <v>52</v>
      </c>
      <c r="F26" s="1" t="s">
        <v>53</v>
      </c>
      <c r="G26" s="6" t="s">
        <v>54</v>
      </c>
      <c r="H26" s="6" t="s">
        <v>55</v>
      </c>
      <c r="I26" s="6" t="s">
        <v>34</v>
      </c>
      <c r="J26" s="6">
        <v>4</v>
      </c>
      <c r="K26" s="6">
        <v>17</v>
      </c>
      <c r="L26" s="6">
        <v>13</v>
      </c>
      <c r="M26" s="6">
        <v>21</v>
      </c>
      <c r="N26" s="6">
        <v>21</v>
      </c>
      <c r="O26" s="7">
        <f t="shared" ref="O26:O28" si="6">N26+M26+L26+K26+J26</f>
        <v>76</v>
      </c>
      <c r="P26" s="17">
        <v>940</v>
      </c>
      <c r="Q26" s="17">
        <f t="shared" si="1"/>
        <v>71440</v>
      </c>
      <c r="R26" s="17">
        <v>263.2</v>
      </c>
      <c r="S26" s="17">
        <f t="shared" si="2"/>
        <v>20003.2</v>
      </c>
      <c r="T26" s="12">
        <f t="shared" si="4"/>
        <v>232.9203539823009</v>
      </c>
      <c r="U26" s="12">
        <f t="shared" si="3"/>
        <v>17701.946902654869</v>
      </c>
    </row>
    <row r="27" spans="1:21" ht="189" customHeight="1" x14ac:dyDescent="0.5">
      <c r="A27" s="18"/>
      <c r="B27" s="19"/>
      <c r="C27" s="19"/>
      <c r="D27" s="20"/>
      <c r="E27" s="1" t="s">
        <v>56</v>
      </c>
      <c r="F27" s="1" t="s">
        <v>57</v>
      </c>
      <c r="G27" s="8" t="s">
        <v>36</v>
      </c>
      <c r="H27" s="8" t="s">
        <v>55</v>
      </c>
      <c r="I27" s="6" t="s">
        <v>34</v>
      </c>
      <c r="J27" s="8">
        <v>1</v>
      </c>
      <c r="K27" s="8">
        <v>15</v>
      </c>
      <c r="L27" s="8">
        <v>26</v>
      </c>
      <c r="M27" s="8">
        <v>9</v>
      </c>
      <c r="N27" s="8">
        <v>11</v>
      </c>
      <c r="O27" s="7">
        <f t="shared" si="6"/>
        <v>62</v>
      </c>
      <c r="P27" s="17">
        <v>840</v>
      </c>
      <c r="Q27" s="17">
        <f t="shared" si="1"/>
        <v>52080</v>
      </c>
      <c r="R27" s="17">
        <v>235.2</v>
      </c>
      <c r="S27" s="17">
        <f t="shared" si="2"/>
        <v>14582.4</v>
      </c>
      <c r="T27" s="12">
        <f t="shared" si="4"/>
        <v>208.14159292035399</v>
      </c>
      <c r="U27" s="12">
        <f t="shared" si="3"/>
        <v>12904.778761061947</v>
      </c>
    </row>
    <row r="28" spans="1:21" ht="189" customHeight="1" x14ac:dyDescent="0.5">
      <c r="A28" s="18"/>
      <c r="B28" s="19"/>
      <c r="C28" s="19"/>
      <c r="D28" s="20"/>
      <c r="E28" s="1" t="s">
        <v>56</v>
      </c>
      <c r="F28" s="1" t="s">
        <v>58</v>
      </c>
      <c r="G28" s="6" t="s">
        <v>59</v>
      </c>
      <c r="H28" s="6" t="s">
        <v>55</v>
      </c>
      <c r="I28" s="6" t="s">
        <v>34</v>
      </c>
      <c r="J28" s="6">
        <v>0</v>
      </c>
      <c r="K28" s="6">
        <v>29</v>
      </c>
      <c r="L28" s="6">
        <v>13</v>
      </c>
      <c r="M28" s="6">
        <v>0</v>
      </c>
      <c r="N28" s="6">
        <v>6</v>
      </c>
      <c r="O28" s="7">
        <f t="shared" si="6"/>
        <v>48</v>
      </c>
      <c r="P28" s="17">
        <v>840</v>
      </c>
      <c r="Q28" s="17">
        <f t="shared" si="1"/>
        <v>40320</v>
      </c>
      <c r="R28" s="17">
        <v>235.2</v>
      </c>
      <c r="S28" s="17">
        <f t="shared" si="2"/>
        <v>11289.599999999999</v>
      </c>
      <c r="T28" s="12">
        <f t="shared" si="4"/>
        <v>208.14159292035399</v>
      </c>
      <c r="U28" s="12">
        <f t="shared" si="3"/>
        <v>9990.7964601769909</v>
      </c>
    </row>
    <row r="29" spans="1:21" x14ac:dyDescent="0.5">
      <c r="A29" s="21"/>
      <c r="B29" s="21"/>
      <c r="C29" s="21"/>
      <c r="D29" s="21"/>
      <c r="E29" s="5"/>
      <c r="F29" s="5"/>
      <c r="G29" s="5"/>
      <c r="H29" s="5"/>
      <c r="I29" s="5"/>
      <c r="J29" s="5"/>
      <c r="K29" s="5"/>
      <c r="L29" s="5"/>
      <c r="M29" s="5"/>
      <c r="N29" s="5"/>
      <c r="O29" s="13">
        <f>SUM(O15:O28)</f>
        <v>909</v>
      </c>
      <c r="P29" s="16"/>
      <c r="Q29" s="16">
        <f t="shared" ref="Q29:S29" si="7">SUM(Q15:Q28)</f>
        <v>571270</v>
      </c>
      <c r="R29" s="16"/>
      <c r="S29" s="16">
        <f t="shared" si="7"/>
        <v>159955.6</v>
      </c>
      <c r="T29" s="11"/>
      <c r="U29" s="11">
        <f t="shared" ref="U29" si="8">SUM(U15:U28)</f>
        <v>141553.62831858412</v>
      </c>
    </row>
  </sheetData>
  <sheetProtection sheet="1" objects="1" scenarios="1" selectLockedCells="1" selectUnlockedCells="1"/>
  <mergeCells count="28">
    <mergeCell ref="A11:C11"/>
    <mergeCell ref="A12:C12"/>
    <mergeCell ref="A29:D29"/>
    <mergeCell ref="A6:C6"/>
    <mergeCell ref="A7:C7"/>
    <mergeCell ref="A8:C8"/>
    <mergeCell ref="A9:C9"/>
    <mergeCell ref="A10:C10"/>
    <mergeCell ref="A28:D28"/>
    <mergeCell ref="A26:D26"/>
    <mergeCell ref="A27:D27"/>
    <mergeCell ref="A23:D23"/>
    <mergeCell ref="A24:D24"/>
    <mergeCell ref="A25:D25"/>
    <mergeCell ref="A19:D19"/>
    <mergeCell ref="A20:D20"/>
    <mergeCell ref="A1:C1"/>
    <mergeCell ref="A2:C2"/>
    <mergeCell ref="A3:C3"/>
    <mergeCell ref="A4:C4"/>
    <mergeCell ref="A5:C5"/>
    <mergeCell ref="A18:D18"/>
    <mergeCell ref="A21:D21"/>
    <mergeCell ref="A22:D22"/>
    <mergeCell ref="A14:D14"/>
    <mergeCell ref="A15:D15"/>
    <mergeCell ref="A16:D16"/>
    <mergeCell ref="A17:D17"/>
  </mergeCells>
  <phoneticPr fontId="3" type="noConversion"/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AE78B92C-F222-42D4-82FB-8DC7417E89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7793A8-D698-46F0-804B-F78A4275F4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815AA2-6408-49E2-A554-2896A70F6972}">
  <ds:schemaRefs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287f65e-bd81-4ef8-9d4a-f770dbe35018"/>
    <ds:schemaRef ds:uri="534545f7-dfad-40dc-8880-0a5cc848d9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>2</cp:revision>
  <dcterms:created xsi:type="dcterms:W3CDTF">2024-03-14T15:34:07Z</dcterms:created>
  <dcterms:modified xsi:type="dcterms:W3CDTF">2026-02-11T14:51:11Z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