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70127B34-827A-4C01-82CE-2EC0C8AD0B0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1" i="1"/>
  <c r="K22" i="1"/>
  <c r="K23" i="1"/>
  <c r="K2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6" i="1"/>
  <c r="K27" i="1"/>
  <c r="K28" i="1"/>
  <c r="K29" i="1"/>
  <c r="K30" i="1"/>
  <c r="K31" i="1"/>
  <c r="K32" i="1"/>
  <c r="K33" i="1"/>
  <c r="K34" i="1"/>
  <c r="K2" i="1"/>
  <c r="L19" i="1"/>
  <c r="J19" i="1"/>
  <c r="M19" i="1" l="1"/>
  <c r="N19" i="1" s="1"/>
  <c r="H35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21" i="1"/>
  <c r="N21" i="1" s="1"/>
  <c r="M20" i="1"/>
  <c r="N20" i="1" s="1"/>
  <c r="L20" i="1"/>
  <c r="J20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N8" i="1"/>
  <c r="L8" i="1"/>
  <c r="L3" i="1"/>
  <c r="L4" i="1"/>
  <c r="L5" i="1"/>
  <c r="L6" i="1"/>
  <c r="L7" i="1"/>
  <c r="L9" i="1"/>
  <c r="L10" i="1"/>
  <c r="L11" i="1"/>
  <c r="L12" i="1"/>
  <c r="L13" i="1"/>
  <c r="L14" i="1"/>
  <c r="L15" i="1"/>
  <c r="L16" i="1"/>
  <c r="L17" i="1"/>
  <c r="L18" i="1"/>
  <c r="N3" i="1"/>
  <c r="N4" i="1"/>
  <c r="N5" i="1"/>
  <c r="N6" i="1"/>
  <c r="N7" i="1"/>
  <c r="N9" i="1"/>
  <c r="N10" i="1"/>
  <c r="N11" i="1"/>
  <c r="N12" i="1"/>
  <c r="N13" i="1"/>
  <c r="N14" i="1"/>
  <c r="N15" i="1"/>
  <c r="N16" i="1"/>
  <c r="N17" i="1"/>
  <c r="N18" i="1"/>
  <c r="M2" i="1" l="1"/>
  <c r="J2" i="1"/>
  <c r="J35" i="1" s="1"/>
  <c r="N2" i="1" l="1"/>
  <c r="N35" i="1" s="1"/>
  <c r="L2" i="1"/>
  <c r="L35" i="1" s="1"/>
</calcChain>
</file>

<file path=xl/sharedStrings.xml><?xml version="1.0" encoding="utf-8"?>
<sst xmlns="http://schemas.openxmlformats.org/spreadsheetml/2006/main" count="207" uniqueCount="68">
  <si>
    <t>Picture</t>
  </si>
  <si>
    <t>BRAND</t>
  </si>
  <si>
    <t xml:space="preserve">Articolo </t>
  </si>
  <si>
    <t>Descrizione</t>
  </si>
  <si>
    <t xml:space="preserve">Col. </t>
  </si>
  <si>
    <t xml:space="preserve">MEAUREMENTS </t>
  </si>
  <si>
    <t>COMPOSIZIONE</t>
  </si>
  <si>
    <t>QTY</t>
  </si>
  <si>
    <t>RRP €</t>
  </si>
  <si>
    <t>RRP TOT €</t>
  </si>
  <si>
    <t>COST €</t>
  </si>
  <si>
    <t>COST TOTAL €</t>
  </si>
  <si>
    <t>COST £</t>
  </si>
  <si>
    <t>COST TOT £</t>
  </si>
  <si>
    <t>JACQUEMUS</t>
  </si>
  <si>
    <t>Il Chiquito homme</t>
  </si>
  <si>
    <t>BAG</t>
  </si>
  <si>
    <t>BLACK </t>
  </si>
  <si>
    <t>12x9 cm </t>
  </si>
  <si>
    <t>100%
Cowskin</t>
  </si>
  <si>
    <t>BLACK GOLD </t>
  </si>
  <si>
    <t>100% Leather</t>
  </si>
  <si>
    <t>Le grand Bambino</t>
  </si>
  <si>
    <t>BLACK/GOLD </t>
  </si>
  <si>
    <t>23,5 x 13 cm</t>
  </si>
  <si>
    <t>BLACK / SILVER</t>
  </si>
  <si>
    <t>Le Bambino Long</t>
  </si>
  <si>
    <t>BLACK</t>
  </si>
  <si>
    <t>28 x 13,5</t>
  </si>
  <si>
    <t>LE Bambino</t>
  </si>
  <si>
    <t>17,5 x 9 cm</t>
  </si>
  <si>
    <t>BLACK/GOLD La croiciere</t>
  </si>
  <si>
    <t>WHITE</t>
  </si>
  <si>
    <t>100% Cowskin</t>
  </si>
  <si>
    <t>Le Grand Bambino</t>
  </si>
  <si>
    <t>IVORY LA CROICIERE</t>
  </si>
  <si>
    <t>23,5 x 13cm</t>
  </si>
  <si>
    <t>IVORY COCCO</t>
  </si>
  <si>
    <t>DARK BROWN</t>
  </si>
  <si>
    <t>BROWN</t>
  </si>
  <si>
    <t>GREEN KHAKI</t>
  </si>
  <si>
    <t>TERRACOTTA</t>
  </si>
  <si>
    <t>RED</t>
  </si>
  <si>
    <t>RED LA
CROICIERE</t>
  </si>
  <si>
    <t>BEIGE CROCO</t>
  </si>
  <si>
    <t>LIGHT BROWN2</t>
  </si>
  <si>
    <t>NERO</t>
  </si>
  <si>
    <t>Bambino</t>
  </si>
  <si>
    <t>Chiquito Grand</t>
  </si>
  <si>
    <t>CHIQUITO MINI</t>
  </si>
  <si>
    <t>DARK ORANGE</t>
  </si>
  <si>
    <t>LIGHT GREIGE</t>
  </si>
  <si>
    <t>LILAC</t>
  </si>
  <si>
    <t>CHIQUITO MOYEN</t>
  </si>
  <si>
    <t>BLACK GOLD</t>
  </si>
  <si>
    <t>BLUE</t>
  </si>
  <si>
    <t>LIGHT BROWN 2</t>
  </si>
  <si>
    <t>PINK</t>
  </si>
  <si>
    <t>PINK CROC</t>
  </si>
  <si>
    <t>GRAND BAMBINO</t>
  </si>
  <si>
    <t>GRAND CHIQUITO</t>
  </si>
  <si>
    <t>CREAM</t>
  </si>
  <si>
    <t>100% GOAT LEATHER</t>
  </si>
  <si>
    <t>44%LI 44%CO 12%AC</t>
  </si>
  <si>
    <t>100% COW LEATHER</t>
  </si>
  <si>
    <t xml:space="preserve">18 x 13,5 cm </t>
  </si>
  <si>
    <t>22 x 18 cm</t>
  </si>
  <si>
    <t>12 x 9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</si>
</sst>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472857</xdr:colOff>
      <xdr:row>1</xdr:row>
      <xdr:rowOff>284239</xdr:rowOff>
    </xdr:from>
    <xdr:ext cx="647536" cy="990349"/>
    <xdr:pic>
      <xdr:nvPicPr>
        <xdr:cNvPr id="69" name="image2.png">
          <a:extLst>
            <a:ext uri="{FF2B5EF4-FFF2-40B4-BE49-F238E27FC236}">
              <a16:creationId xmlns:a16="http://schemas.microsoft.com/office/drawing/2014/main" id="{FD09DDED-488F-6B48-A13E-61865A9F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857" y="4517572"/>
          <a:ext cx="647536" cy="990349"/>
        </a:xfrm>
        <a:prstGeom prst="rect">
          <a:avLst/>
        </a:prstGeom>
      </xdr:spPr>
    </xdr:pic>
    <xdr:clientData/>
  </xdr:oneCellAnchor>
  <xdr:oneCellAnchor>
    <xdr:from>
      <xdr:col>0</xdr:col>
      <xdr:colOff>95992</xdr:colOff>
      <xdr:row>2</xdr:row>
      <xdr:rowOff>193548</xdr:rowOff>
    </xdr:from>
    <xdr:ext cx="1371253" cy="1066530"/>
    <xdr:pic>
      <xdr:nvPicPr>
        <xdr:cNvPr id="71" name="image4.jpeg">
          <a:extLst>
            <a:ext uri="{FF2B5EF4-FFF2-40B4-BE49-F238E27FC236}">
              <a16:creationId xmlns:a16="http://schemas.microsoft.com/office/drawing/2014/main" id="{F0515B9D-0079-2B40-BF8C-735545C7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92" y="7251119"/>
          <a:ext cx="1371253" cy="1066530"/>
        </a:xfrm>
        <a:prstGeom prst="rect">
          <a:avLst/>
        </a:prstGeom>
      </xdr:spPr>
    </xdr:pic>
    <xdr:clientData/>
  </xdr:oneCellAnchor>
  <xdr:oneCellAnchor>
    <xdr:from>
      <xdr:col>0</xdr:col>
      <xdr:colOff>174417</xdr:colOff>
      <xdr:row>4</xdr:row>
      <xdr:rowOff>328563</xdr:rowOff>
    </xdr:from>
    <xdr:ext cx="1247459" cy="1085575"/>
    <xdr:pic>
      <xdr:nvPicPr>
        <xdr:cNvPr id="73" name="image6.jpeg">
          <a:extLst>
            <a:ext uri="{FF2B5EF4-FFF2-40B4-BE49-F238E27FC236}">
              <a16:creationId xmlns:a16="http://schemas.microsoft.com/office/drawing/2014/main" id="{207B0A35-574B-7E44-B2AC-154B8B18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17" y="11970230"/>
          <a:ext cx="1247459" cy="1085575"/>
        </a:xfrm>
        <a:prstGeom prst="rect">
          <a:avLst/>
        </a:prstGeom>
      </xdr:spPr>
    </xdr:pic>
    <xdr:clientData/>
  </xdr:oneCellAnchor>
  <xdr:oneCellAnchor>
    <xdr:from>
      <xdr:col>0</xdr:col>
      <xdr:colOff>268565</xdr:colOff>
      <xdr:row>5</xdr:row>
      <xdr:rowOff>309427</xdr:rowOff>
    </xdr:from>
    <xdr:ext cx="1085575" cy="837987"/>
    <xdr:pic>
      <xdr:nvPicPr>
        <xdr:cNvPr id="74" name="image7.png">
          <a:extLst>
            <a:ext uri="{FF2B5EF4-FFF2-40B4-BE49-F238E27FC236}">
              <a16:creationId xmlns:a16="http://schemas.microsoft.com/office/drawing/2014/main" id="{A49E8AC1-9750-F94C-A093-03D8C7E8B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65" y="14914427"/>
          <a:ext cx="1085575" cy="837987"/>
        </a:xfrm>
        <a:prstGeom prst="rect">
          <a:avLst/>
        </a:prstGeom>
      </xdr:spPr>
    </xdr:pic>
    <xdr:clientData/>
  </xdr:oneCellAnchor>
  <xdr:oneCellAnchor>
    <xdr:from>
      <xdr:col>0</xdr:col>
      <xdr:colOff>21558</xdr:colOff>
      <xdr:row>3</xdr:row>
      <xdr:rowOff>108232</xdr:rowOff>
    </xdr:from>
    <xdr:ext cx="1409343" cy="1028439"/>
    <xdr:pic>
      <xdr:nvPicPr>
        <xdr:cNvPr id="75" name="image8.png">
          <a:extLst>
            <a:ext uri="{FF2B5EF4-FFF2-40B4-BE49-F238E27FC236}">
              <a16:creationId xmlns:a16="http://schemas.microsoft.com/office/drawing/2014/main" id="{31A83294-29A4-774B-82A5-5673D023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8" y="8653518"/>
          <a:ext cx="1409343" cy="1028439"/>
        </a:xfrm>
        <a:prstGeom prst="rect">
          <a:avLst/>
        </a:prstGeom>
      </xdr:spPr>
    </xdr:pic>
    <xdr:clientData/>
  </xdr:oneCellAnchor>
  <xdr:oneCellAnchor>
    <xdr:from>
      <xdr:col>0</xdr:col>
      <xdr:colOff>159591</xdr:colOff>
      <xdr:row>6</xdr:row>
      <xdr:rowOff>306595</xdr:rowOff>
    </xdr:from>
    <xdr:ext cx="1247459" cy="904645"/>
    <xdr:pic>
      <xdr:nvPicPr>
        <xdr:cNvPr id="76" name="image9.png">
          <a:extLst>
            <a:ext uri="{FF2B5EF4-FFF2-40B4-BE49-F238E27FC236}">
              <a16:creationId xmlns:a16="http://schemas.microsoft.com/office/drawing/2014/main" id="{7060CCE1-3DFB-A04F-AB69-74CB529A9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91" y="16393262"/>
          <a:ext cx="1247459" cy="904645"/>
        </a:xfrm>
        <a:prstGeom prst="rect">
          <a:avLst/>
        </a:prstGeom>
      </xdr:spPr>
    </xdr:pic>
    <xdr:clientData/>
  </xdr:oneCellAnchor>
  <xdr:oneCellAnchor>
    <xdr:from>
      <xdr:col>0</xdr:col>
      <xdr:colOff>124404</xdr:colOff>
      <xdr:row>9</xdr:row>
      <xdr:rowOff>201038</xdr:rowOff>
    </xdr:from>
    <xdr:ext cx="1371253" cy="1066529"/>
    <xdr:pic>
      <xdr:nvPicPr>
        <xdr:cNvPr id="80" name="image13.png">
          <a:extLst>
            <a:ext uri="{FF2B5EF4-FFF2-40B4-BE49-F238E27FC236}">
              <a16:creationId xmlns:a16="http://schemas.microsoft.com/office/drawing/2014/main" id="{B20AFE9C-3715-EB45-921D-CC5A629C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04" y="23696038"/>
          <a:ext cx="1371253" cy="1066529"/>
        </a:xfrm>
        <a:prstGeom prst="rect">
          <a:avLst/>
        </a:prstGeom>
      </xdr:spPr>
    </xdr:pic>
    <xdr:clientData/>
  </xdr:oneCellAnchor>
  <xdr:oneCellAnchor>
    <xdr:from>
      <xdr:col>0</xdr:col>
      <xdr:colOff>173375</xdr:colOff>
      <xdr:row>8</xdr:row>
      <xdr:rowOff>116700</xdr:rowOff>
    </xdr:from>
    <xdr:ext cx="1390298" cy="1047485"/>
    <xdr:pic>
      <xdr:nvPicPr>
        <xdr:cNvPr id="85" name="image18.png">
          <a:extLst>
            <a:ext uri="{FF2B5EF4-FFF2-40B4-BE49-F238E27FC236}">
              <a16:creationId xmlns:a16="http://schemas.microsoft.com/office/drawing/2014/main" id="{09A3B4CC-BACC-044B-A4A4-54D65054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5" y="22130033"/>
          <a:ext cx="1390298" cy="1047485"/>
        </a:xfrm>
        <a:prstGeom prst="rect">
          <a:avLst/>
        </a:prstGeom>
      </xdr:spPr>
    </xdr:pic>
    <xdr:clientData/>
  </xdr:oneCellAnchor>
  <xdr:oneCellAnchor>
    <xdr:from>
      <xdr:col>0</xdr:col>
      <xdr:colOff>268982</xdr:colOff>
      <xdr:row>11</xdr:row>
      <xdr:rowOff>481210</xdr:rowOff>
    </xdr:from>
    <xdr:ext cx="1276027" cy="666581"/>
    <xdr:pic>
      <xdr:nvPicPr>
        <xdr:cNvPr id="92" name="image26.png">
          <a:extLst>
            <a:ext uri="{FF2B5EF4-FFF2-40B4-BE49-F238E27FC236}">
              <a16:creationId xmlns:a16="http://schemas.microsoft.com/office/drawing/2014/main" id="{754A9DFB-EF77-1C4F-AE6D-E8714E9C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2" y="40274543"/>
          <a:ext cx="1276027" cy="666581"/>
        </a:xfrm>
        <a:prstGeom prst="rect">
          <a:avLst/>
        </a:prstGeom>
      </xdr:spPr>
    </xdr:pic>
    <xdr:clientData/>
  </xdr:oneCellAnchor>
  <xdr:oneCellAnchor>
    <xdr:from>
      <xdr:col>0</xdr:col>
      <xdr:colOff>75912</xdr:colOff>
      <xdr:row>14</xdr:row>
      <xdr:rowOff>287185</xdr:rowOff>
    </xdr:from>
    <xdr:ext cx="1295072" cy="961781"/>
    <xdr:pic>
      <xdr:nvPicPr>
        <xdr:cNvPr id="103" name="image37.png">
          <a:extLst>
            <a:ext uri="{FF2B5EF4-FFF2-40B4-BE49-F238E27FC236}">
              <a16:creationId xmlns:a16="http://schemas.microsoft.com/office/drawing/2014/main" id="{C1CA4D93-EC9D-B545-98A4-ADFE3A27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2" y="57860518"/>
          <a:ext cx="1295072" cy="961781"/>
        </a:xfrm>
        <a:prstGeom prst="rect">
          <a:avLst/>
        </a:prstGeom>
      </xdr:spPr>
    </xdr:pic>
    <xdr:clientData/>
  </xdr:oneCellAnchor>
  <xdr:oneCellAnchor>
    <xdr:from>
      <xdr:col>0</xdr:col>
      <xdr:colOff>51942</xdr:colOff>
      <xdr:row>16</xdr:row>
      <xdr:rowOff>212461</xdr:rowOff>
    </xdr:from>
    <xdr:ext cx="1333162" cy="933213"/>
    <xdr:pic>
      <xdr:nvPicPr>
        <xdr:cNvPr id="108" name="image42.png">
          <a:extLst>
            <a:ext uri="{FF2B5EF4-FFF2-40B4-BE49-F238E27FC236}">
              <a16:creationId xmlns:a16="http://schemas.microsoft.com/office/drawing/2014/main" id="{E83D28E1-94BB-534D-96C8-59732B56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2" y="65194128"/>
          <a:ext cx="1333162" cy="9332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55799</xdr:rowOff>
    </xdr:from>
    <xdr:ext cx="1409343" cy="990349"/>
    <xdr:pic>
      <xdr:nvPicPr>
        <xdr:cNvPr id="109" name="image43.png">
          <a:extLst>
            <a:ext uri="{FF2B5EF4-FFF2-40B4-BE49-F238E27FC236}">
              <a16:creationId xmlns:a16="http://schemas.microsoft.com/office/drawing/2014/main" id="{14927FDB-2EF4-0349-8C21-B0B65BBF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19132"/>
          <a:ext cx="1409343" cy="990349"/>
        </a:xfrm>
        <a:prstGeom prst="rect">
          <a:avLst/>
        </a:prstGeom>
      </xdr:spPr>
    </xdr:pic>
    <xdr:clientData/>
  </xdr:oneCellAnchor>
  <xdr:oneCellAnchor>
    <xdr:from>
      <xdr:col>0</xdr:col>
      <xdr:colOff>94276</xdr:colOff>
      <xdr:row>15</xdr:row>
      <xdr:rowOff>206132</xdr:rowOff>
    </xdr:from>
    <xdr:ext cx="1390298" cy="1018917"/>
    <xdr:pic>
      <xdr:nvPicPr>
        <xdr:cNvPr id="110" name="image44.png">
          <a:extLst>
            <a:ext uri="{FF2B5EF4-FFF2-40B4-BE49-F238E27FC236}">
              <a16:creationId xmlns:a16="http://schemas.microsoft.com/office/drawing/2014/main" id="{9A2EC2FB-2044-AB4C-9750-FC984957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" y="62224465"/>
          <a:ext cx="1390298" cy="1018917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13</xdr:row>
      <xdr:rowOff>88900</xdr:rowOff>
    </xdr:from>
    <xdr:to>
      <xdr:col>0</xdr:col>
      <xdr:colOff>1608818</xdr:colOff>
      <xdr:row>13</xdr:row>
      <xdr:rowOff>1320800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1A1386-E9F6-5CD2-11E0-058383F3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000" y="41579800"/>
          <a:ext cx="1524000" cy="1231900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10</xdr:row>
      <xdr:rowOff>173182</xdr:rowOff>
    </xdr:from>
    <xdr:to>
      <xdr:col>0</xdr:col>
      <xdr:colOff>1573014</xdr:colOff>
      <xdr:row>10</xdr:row>
      <xdr:rowOff>1327728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8E188-CF61-8747-2415-CBAACBAD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818" y="22455909"/>
          <a:ext cx="1492196" cy="1154546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7</xdr:row>
      <xdr:rowOff>57727</xdr:rowOff>
    </xdr:from>
    <xdr:to>
      <xdr:col>0</xdr:col>
      <xdr:colOff>1605088</xdr:colOff>
      <xdr:row>7</xdr:row>
      <xdr:rowOff>1420090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59ABE04-4861-14FC-62DF-0E9305849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636" y="11914909"/>
          <a:ext cx="1627602" cy="1362363"/>
        </a:xfrm>
        <a:prstGeom prst="rect">
          <a:avLst/>
        </a:prstGeom>
      </xdr:spPr>
    </xdr:pic>
    <xdr:clientData/>
  </xdr:twoCellAnchor>
  <xdr:twoCellAnchor editAs="oneCell">
    <xdr:from>
      <xdr:col>0</xdr:col>
      <xdr:colOff>80818</xdr:colOff>
      <xdr:row>12</xdr:row>
      <xdr:rowOff>92363</xdr:rowOff>
    </xdr:from>
    <xdr:to>
      <xdr:col>0</xdr:col>
      <xdr:colOff>1606035</xdr:colOff>
      <xdr:row>12</xdr:row>
      <xdr:rowOff>1431636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DC711A-848E-8B4A-F9BF-936D6A19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818" y="19396363"/>
          <a:ext cx="1530598" cy="1339273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242455</xdr:colOff>
      <xdr:row>31</xdr:row>
      <xdr:rowOff>207818</xdr:rowOff>
    </xdr:from>
    <xdr:to>
      <xdr:col>0</xdr:col>
      <xdr:colOff>1409831</xdr:colOff>
      <xdr:row>31</xdr:row>
      <xdr:rowOff>1249218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47DAD8-3FEC-F848-9923-1F7C3624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2455" y="52277818"/>
          <a:ext cx="1167376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135230</xdr:rowOff>
    </xdr:from>
    <xdr:to>
      <xdr:col>0</xdr:col>
      <xdr:colOff>1898197</xdr:colOff>
      <xdr:row>21</xdr:row>
      <xdr:rowOff>1966319</xdr:rowOff>
    </xdr:to>
    <xdr:pic>
      <xdr:nvPicPr>
        <xdr:cNvPr id="5" name="Picture 4" descr="LE CHIQUITO">
          <a:extLst>
            <a:ext uri="{FF2B5EF4-FFF2-40B4-BE49-F238E27FC236}">
              <a16:creationId xmlns:a16="http://schemas.microsoft.com/office/drawing/2014/main" id="{273A4B9F-0F91-8591-981E-0B5912F2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2765159"/>
          <a:ext cx="1374322" cy="18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544285</xdr:colOff>
      <xdr:row>20</xdr:row>
      <xdr:rowOff>130102</xdr:rowOff>
    </xdr:from>
    <xdr:to>
      <xdr:col>0</xdr:col>
      <xdr:colOff>1745117</xdr:colOff>
      <xdr:row>20</xdr:row>
      <xdr:rowOff>1730146</xdr:rowOff>
    </xdr:to>
    <xdr:pic>
      <xdr:nvPicPr>
        <xdr:cNvPr id="6" name="Picture 5" descr="LE CHIQUITO">
          <a:extLst>
            <a:ext uri="{FF2B5EF4-FFF2-40B4-BE49-F238E27FC236}">
              <a16:creationId xmlns:a16="http://schemas.microsoft.com/office/drawing/2014/main" id="{7CA9C896-BC8C-872E-5CBA-30E943FC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5" y="31276852"/>
          <a:ext cx="1200832" cy="160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632731</xdr:colOff>
      <xdr:row>27</xdr:row>
      <xdr:rowOff>125477</xdr:rowOff>
    </xdr:from>
    <xdr:to>
      <xdr:col>0</xdr:col>
      <xdr:colOff>1731508</xdr:colOff>
      <xdr:row>27</xdr:row>
      <xdr:rowOff>1589313</xdr:rowOff>
    </xdr:to>
    <xdr:pic>
      <xdr:nvPicPr>
        <xdr:cNvPr id="7" name="Picture 6" descr="LE CHIQUITO MOYEN">
          <a:extLst>
            <a:ext uri="{FF2B5EF4-FFF2-40B4-BE49-F238E27FC236}">
              <a16:creationId xmlns:a16="http://schemas.microsoft.com/office/drawing/2014/main" id="{6827873B-FC17-99A2-B76C-0D27FB0C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731" y="42579763"/>
          <a:ext cx="1098777" cy="146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619124</xdr:colOff>
      <xdr:row>24</xdr:row>
      <xdr:rowOff>125334</xdr:rowOff>
    </xdr:from>
    <xdr:to>
      <xdr:col>0</xdr:col>
      <xdr:colOff>1887985</xdr:colOff>
      <xdr:row>24</xdr:row>
      <xdr:rowOff>1815874</xdr:rowOff>
    </xdr:to>
    <xdr:pic>
      <xdr:nvPicPr>
        <xdr:cNvPr id="8" name="Picture 7" descr="LE CHIQUITO MOYEN">
          <a:extLst>
            <a:ext uri="{FF2B5EF4-FFF2-40B4-BE49-F238E27FC236}">
              <a16:creationId xmlns:a16="http://schemas.microsoft.com/office/drawing/2014/main" id="{9C40E57C-0315-D940-81A9-758F93E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38130084"/>
          <a:ext cx="1268861" cy="169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70" zoomScaleNormal="70" workbookViewId="0">
      <pane ySplit="1" topLeftCell="A2" activePane="bottomLeft" state="frozen"/>
      <selection pane="bottomLeft" activeCell="K2" sqref="K2"/>
    </sheetView>
  </sheetViews>
  <sheetFormatPr defaultColWidth="8.796875" defaultRowHeight="117" customHeight="1" x14ac:dyDescent="0.45"/>
  <cols>
    <col min="1" max="1" width="33.33203125" style="4" customWidth="1"/>
    <col min="2" max="2" width="11.6640625" style="4" bestFit="1" customWidth="1"/>
    <col min="3" max="3" width="20.6640625" style="4" customWidth="1"/>
    <col min="4" max="4" width="10.6640625" style="4" bestFit="1" customWidth="1"/>
    <col min="5" max="5" width="16.6640625" style="4" bestFit="1" customWidth="1"/>
    <col min="6" max="6" width="17.59765625" style="4" customWidth="1"/>
    <col min="7" max="7" width="15.53125" style="4" customWidth="1"/>
    <col min="8" max="8" width="5.33203125" style="4" bestFit="1" customWidth="1"/>
    <col min="9" max="9" width="12.6640625" style="6" bestFit="1" customWidth="1"/>
    <col min="10" max="10" width="19.33203125" style="6" customWidth="1"/>
    <col min="11" max="11" width="13.33203125" style="6" bestFit="1" customWidth="1"/>
    <col min="12" max="12" width="19.796875" style="6" customWidth="1"/>
    <col min="13" max="13" width="11.1328125" style="7" bestFit="1" customWidth="1"/>
    <col min="14" max="14" width="17.1328125" style="7" customWidth="1"/>
    <col min="15" max="15" width="8.796875" style="2"/>
    <col min="16" max="16" width="4.1328125" style="2" bestFit="1" customWidth="1"/>
    <col min="17" max="16384" width="8.796875" style="2"/>
  </cols>
  <sheetData>
    <row r="1" spans="1:14" ht="31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8" t="s">
        <v>12</v>
      </c>
      <c r="N1" s="8" t="s">
        <v>13</v>
      </c>
    </row>
    <row r="2" spans="1:14" ht="117" customHeight="1" x14ac:dyDescent="0.45">
      <c r="A2" s="9"/>
      <c r="B2" s="15" t="s">
        <v>14</v>
      </c>
      <c r="C2" s="15" t="s">
        <v>15</v>
      </c>
      <c r="D2" s="15" t="s">
        <v>16</v>
      </c>
      <c r="E2" s="15" t="s">
        <v>17</v>
      </c>
      <c r="F2" s="2" t="s">
        <v>18</v>
      </c>
      <c r="G2" s="15" t="s">
        <v>19</v>
      </c>
      <c r="H2" s="15">
        <v>18</v>
      </c>
      <c r="I2" s="16">
        <v>595</v>
      </c>
      <c r="J2" s="16">
        <f t="shared" ref="J2:J19" si="0">SUM(I2*H2)</f>
        <v>10710</v>
      </c>
      <c r="K2" s="16">
        <f>I2*20%</f>
        <v>119</v>
      </c>
      <c r="L2" s="16">
        <f t="shared" ref="L2:L20" si="1">H2*K2</f>
        <v>2142</v>
      </c>
      <c r="M2" s="17">
        <f>SUM(K2/1.13)</f>
        <v>105.30973451327435</v>
      </c>
      <c r="N2" s="17">
        <f t="shared" ref="N2:N34" si="2">SUM(M2*H2)</f>
        <v>1895.5752212389384</v>
      </c>
    </row>
    <row r="3" spans="1:14" ht="117" customHeight="1" x14ac:dyDescent="0.45">
      <c r="A3" s="9"/>
      <c r="B3" s="15" t="s">
        <v>14</v>
      </c>
      <c r="C3" s="15" t="s">
        <v>22</v>
      </c>
      <c r="D3" s="15" t="s">
        <v>16</v>
      </c>
      <c r="E3" s="15" t="s">
        <v>23</v>
      </c>
      <c r="F3" s="10" t="s">
        <v>24</v>
      </c>
      <c r="G3" s="15" t="s">
        <v>21</v>
      </c>
      <c r="H3" s="15">
        <v>88</v>
      </c>
      <c r="I3" s="16">
        <v>885</v>
      </c>
      <c r="J3" s="16">
        <f t="shared" si="0"/>
        <v>77880</v>
      </c>
      <c r="K3" s="16">
        <f t="shared" ref="K3:K34" si="3">I3*20%</f>
        <v>177</v>
      </c>
      <c r="L3" s="16">
        <f t="shared" si="1"/>
        <v>15576</v>
      </c>
      <c r="M3" s="17">
        <f t="shared" ref="M3:M19" si="4">SUM(K3/1.13)</f>
        <v>156.63716814159292</v>
      </c>
      <c r="N3" s="17">
        <f t="shared" si="2"/>
        <v>13784.070796460177</v>
      </c>
    </row>
    <row r="4" spans="1:14" ht="117" customHeight="1" x14ac:dyDescent="0.45">
      <c r="A4" s="9"/>
      <c r="B4" s="15" t="s">
        <v>14</v>
      </c>
      <c r="C4" s="15" t="s">
        <v>22</v>
      </c>
      <c r="D4" s="15" t="s">
        <v>16</v>
      </c>
      <c r="E4" s="15" t="s">
        <v>25</v>
      </c>
      <c r="F4" s="10" t="s">
        <v>24</v>
      </c>
      <c r="G4" s="15" t="s">
        <v>21</v>
      </c>
      <c r="H4" s="15">
        <v>40</v>
      </c>
      <c r="I4" s="16">
        <v>885</v>
      </c>
      <c r="J4" s="16">
        <f t="shared" si="0"/>
        <v>35400</v>
      </c>
      <c r="K4" s="16">
        <f t="shared" si="3"/>
        <v>177</v>
      </c>
      <c r="L4" s="16">
        <f t="shared" si="1"/>
        <v>7080</v>
      </c>
      <c r="M4" s="17">
        <f t="shared" si="4"/>
        <v>156.63716814159292</v>
      </c>
      <c r="N4" s="17">
        <f t="shared" si="2"/>
        <v>6265.4867256637172</v>
      </c>
    </row>
    <row r="5" spans="1:14" ht="117" customHeight="1" x14ac:dyDescent="0.45">
      <c r="A5" s="9"/>
      <c r="B5" s="15" t="s">
        <v>14</v>
      </c>
      <c r="C5" s="15" t="s">
        <v>26</v>
      </c>
      <c r="D5" s="15" t="s">
        <v>16</v>
      </c>
      <c r="E5" s="15" t="s">
        <v>27</v>
      </c>
      <c r="F5" s="10" t="s">
        <v>28</v>
      </c>
      <c r="G5" s="15" t="s">
        <v>21</v>
      </c>
      <c r="H5" s="15">
        <v>20</v>
      </c>
      <c r="I5" s="16">
        <v>920</v>
      </c>
      <c r="J5" s="16">
        <f t="shared" si="0"/>
        <v>18400</v>
      </c>
      <c r="K5" s="16">
        <f t="shared" si="3"/>
        <v>184</v>
      </c>
      <c r="L5" s="16">
        <f t="shared" si="1"/>
        <v>3680</v>
      </c>
      <c r="M5" s="17">
        <f t="shared" si="4"/>
        <v>162.83185840707966</v>
      </c>
      <c r="N5" s="17">
        <f t="shared" si="2"/>
        <v>3256.6371681415931</v>
      </c>
    </row>
    <row r="6" spans="1:14" ht="117" customHeight="1" x14ac:dyDescent="0.45">
      <c r="A6" s="9"/>
      <c r="B6" s="15" t="s">
        <v>14</v>
      </c>
      <c r="C6" s="15" t="s">
        <v>29</v>
      </c>
      <c r="D6" s="15" t="s">
        <v>16</v>
      </c>
      <c r="E6" s="15" t="s">
        <v>20</v>
      </c>
      <c r="F6" s="10" t="s">
        <v>30</v>
      </c>
      <c r="G6" s="15" t="s">
        <v>19</v>
      </c>
      <c r="H6" s="15">
        <v>30</v>
      </c>
      <c r="I6" s="16">
        <v>670</v>
      </c>
      <c r="J6" s="16">
        <f t="shared" si="0"/>
        <v>20100</v>
      </c>
      <c r="K6" s="16">
        <f t="shared" si="3"/>
        <v>134</v>
      </c>
      <c r="L6" s="16">
        <f t="shared" si="1"/>
        <v>4020</v>
      </c>
      <c r="M6" s="17">
        <f t="shared" si="4"/>
        <v>118.58407079646018</v>
      </c>
      <c r="N6" s="17">
        <f t="shared" si="2"/>
        <v>3557.5221238938057</v>
      </c>
    </row>
    <row r="7" spans="1:14" ht="117" customHeight="1" x14ac:dyDescent="0.45">
      <c r="A7" s="9"/>
      <c r="B7" s="15" t="s">
        <v>14</v>
      </c>
      <c r="C7" s="15" t="s">
        <v>22</v>
      </c>
      <c r="D7" s="15" t="s">
        <v>16</v>
      </c>
      <c r="E7" s="15" t="s">
        <v>31</v>
      </c>
      <c r="F7" s="10" t="s">
        <v>24</v>
      </c>
      <c r="G7" s="15" t="s">
        <v>21</v>
      </c>
      <c r="H7" s="15">
        <v>1</v>
      </c>
      <c r="I7" s="16">
        <v>1025</v>
      </c>
      <c r="J7" s="16">
        <f t="shared" si="0"/>
        <v>1025</v>
      </c>
      <c r="K7" s="16">
        <f t="shared" si="3"/>
        <v>205</v>
      </c>
      <c r="L7" s="16">
        <f t="shared" si="1"/>
        <v>205</v>
      </c>
      <c r="M7" s="17">
        <f t="shared" si="4"/>
        <v>181.41592920353983</v>
      </c>
      <c r="N7" s="17">
        <f t="shared" si="2"/>
        <v>181.41592920353983</v>
      </c>
    </row>
    <row r="8" spans="1:14" ht="117" customHeight="1" x14ac:dyDescent="0.45">
      <c r="A8" s="9"/>
      <c r="B8" s="15" t="s">
        <v>14</v>
      </c>
      <c r="C8" s="10" t="s">
        <v>34</v>
      </c>
      <c r="D8" s="15" t="s">
        <v>16</v>
      </c>
      <c r="E8" s="20" t="s">
        <v>32</v>
      </c>
      <c r="F8" s="15" t="s">
        <v>36</v>
      </c>
      <c r="G8" s="15" t="s">
        <v>21</v>
      </c>
      <c r="H8" s="15">
        <v>20</v>
      </c>
      <c r="I8" s="16">
        <v>885</v>
      </c>
      <c r="J8" s="16">
        <f t="shared" si="0"/>
        <v>17700</v>
      </c>
      <c r="K8" s="16">
        <f t="shared" si="3"/>
        <v>177</v>
      </c>
      <c r="L8" s="16">
        <f t="shared" si="1"/>
        <v>3540</v>
      </c>
      <c r="M8" s="17">
        <f t="shared" si="4"/>
        <v>156.63716814159292</v>
      </c>
      <c r="N8" s="17">
        <f t="shared" si="2"/>
        <v>3132.7433628318586</v>
      </c>
    </row>
    <row r="9" spans="1:14" ht="117" customHeight="1" x14ac:dyDescent="0.45">
      <c r="A9" s="9"/>
      <c r="B9" s="15" t="s">
        <v>14</v>
      </c>
      <c r="C9" s="10" t="s">
        <v>34</v>
      </c>
      <c r="D9" s="15" t="s">
        <v>16</v>
      </c>
      <c r="E9" s="19" t="s">
        <v>35</v>
      </c>
      <c r="F9" s="15" t="s">
        <v>36</v>
      </c>
      <c r="G9" s="15" t="s">
        <v>21</v>
      </c>
      <c r="H9" s="15">
        <v>4</v>
      </c>
      <c r="I9" s="16">
        <v>1025</v>
      </c>
      <c r="J9" s="16">
        <f t="shared" si="0"/>
        <v>4100</v>
      </c>
      <c r="K9" s="16">
        <f t="shared" si="3"/>
        <v>205</v>
      </c>
      <c r="L9" s="16">
        <f t="shared" si="1"/>
        <v>820</v>
      </c>
      <c r="M9" s="17">
        <f t="shared" si="4"/>
        <v>181.41592920353983</v>
      </c>
      <c r="N9" s="17">
        <f t="shared" si="2"/>
        <v>725.66371681415933</v>
      </c>
    </row>
    <row r="10" spans="1:14" ht="117" customHeight="1" x14ac:dyDescent="0.45">
      <c r="A10" s="9"/>
      <c r="B10" s="15" t="s">
        <v>14</v>
      </c>
      <c r="C10" s="10" t="s">
        <v>34</v>
      </c>
      <c r="D10" s="15" t="s">
        <v>16</v>
      </c>
      <c r="E10" s="10" t="s">
        <v>37</v>
      </c>
      <c r="F10" s="15" t="s">
        <v>36</v>
      </c>
      <c r="G10" s="15" t="s">
        <v>21</v>
      </c>
      <c r="H10" s="15">
        <v>28</v>
      </c>
      <c r="I10" s="16">
        <v>995</v>
      </c>
      <c r="J10" s="16">
        <f t="shared" si="0"/>
        <v>27860</v>
      </c>
      <c r="K10" s="16">
        <f t="shared" si="3"/>
        <v>199</v>
      </c>
      <c r="L10" s="16">
        <f t="shared" si="1"/>
        <v>5572</v>
      </c>
      <c r="M10" s="17">
        <f t="shared" si="4"/>
        <v>176.10619469026551</v>
      </c>
      <c r="N10" s="17">
        <f t="shared" si="2"/>
        <v>4930.9734513274343</v>
      </c>
    </row>
    <row r="11" spans="1:14" ht="117" customHeight="1" x14ac:dyDescent="0.45">
      <c r="A11" s="3"/>
      <c r="B11" s="15" t="s">
        <v>14</v>
      </c>
      <c r="C11" s="15" t="s">
        <v>34</v>
      </c>
      <c r="D11" s="15" t="s">
        <v>16</v>
      </c>
      <c r="E11" s="11" t="s">
        <v>44</v>
      </c>
      <c r="F11" s="12" t="s">
        <v>36</v>
      </c>
      <c r="G11" s="15" t="s">
        <v>21</v>
      </c>
      <c r="H11" s="15">
        <v>20</v>
      </c>
      <c r="I11" s="16">
        <v>940</v>
      </c>
      <c r="J11" s="16">
        <f t="shared" si="0"/>
        <v>18800</v>
      </c>
      <c r="K11" s="16">
        <f t="shared" si="3"/>
        <v>188</v>
      </c>
      <c r="L11" s="16">
        <f t="shared" si="1"/>
        <v>3760</v>
      </c>
      <c r="M11" s="17">
        <f t="shared" si="4"/>
        <v>166.37168141592923</v>
      </c>
      <c r="N11" s="17">
        <f t="shared" si="2"/>
        <v>3327.4336283185849</v>
      </c>
    </row>
    <row r="12" spans="1:14" ht="117" customHeight="1" x14ac:dyDescent="0.45">
      <c r="A12" s="9"/>
      <c r="B12" s="15" t="s">
        <v>14</v>
      </c>
      <c r="C12" s="10" t="s">
        <v>26</v>
      </c>
      <c r="D12" s="15" t="s">
        <v>16</v>
      </c>
      <c r="E12" s="14" t="s">
        <v>38</v>
      </c>
      <c r="F12" s="10" t="s">
        <v>28</v>
      </c>
      <c r="G12" s="15" t="s">
        <v>21</v>
      </c>
      <c r="H12" s="15">
        <v>6</v>
      </c>
      <c r="I12" s="16">
        <v>920</v>
      </c>
      <c r="J12" s="16">
        <f t="shared" si="0"/>
        <v>5520</v>
      </c>
      <c r="K12" s="16">
        <f t="shared" si="3"/>
        <v>184</v>
      </c>
      <c r="L12" s="16">
        <f t="shared" si="1"/>
        <v>1104</v>
      </c>
      <c r="M12" s="17">
        <f t="shared" si="4"/>
        <v>162.83185840707966</v>
      </c>
      <c r="N12" s="17">
        <f t="shared" si="2"/>
        <v>976.99115044247799</v>
      </c>
    </row>
    <row r="13" spans="1:14" ht="117" customHeight="1" x14ac:dyDescent="0.45">
      <c r="A13" s="9"/>
      <c r="B13" s="15" t="s">
        <v>14</v>
      </c>
      <c r="C13" s="15" t="s">
        <v>34</v>
      </c>
      <c r="D13" s="15" t="s">
        <v>16</v>
      </c>
      <c r="E13" s="21" t="s">
        <v>45</v>
      </c>
      <c r="F13" s="10" t="s">
        <v>36</v>
      </c>
      <c r="G13" s="15" t="s">
        <v>21</v>
      </c>
      <c r="H13" s="15">
        <v>38</v>
      </c>
      <c r="I13" s="16">
        <v>885</v>
      </c>
      <c r="J13" s="16">
        <f t="shared" si="0"/>
        <v>33630</v>
      </c>
      <c r="K13" s="16">
        <f t="shared" si="3"/>
        <v>177</v>
      </c>
      <c r="L13" s="16">
        <f t="shared" si="1"/>
        <v>6726</v>
      </c>
      <c r="M13" s="17">
        <f t="shared" si="4"/>
        <v>156.63716814159292</v>
      </c>
      <c r="N13" s="17">
        <f t="shared" si="2"/>
        <v>5952.212389380531</v>
      </c>
    </row>
    <row r="14" spans="1:14" ht="117" customHeight="1" x14ac:dyDescent="0.45">
      <c r="A14" s="9"/>
      <c r="B14" s="15" t="s">
        <v>14</v>
      </c>
      <c r="C14" s="15" t="s">
        <v>34</v>
      </c>
      <c r="D14" s="15" t="s">
        <v>16</v>
      </c>
      <c r="E14" s="14" t="s">
        <v>39</v>
      </c>
      <c r="F14" s="10" t="s">
        <v>36</v>
      </c>
      <c r="G14" s="10" t="s">
        <v>33</v>
      </c>
      <c r="H14" s="15">
        <v>88</v>
      </c>
      <c r="I14" s="16">
        <v>855</v>
      </c>
      <c r="J14" s="16">
        <f t="shared" si="0"/>
        <v>75240</v>
      </c>
      <c r="K14" s="16">
        <f t="shared" si="3"/>
        <v>171</v>
      </c>
      <c r="L14" s="16">
        <f t="shared" si="1"/>
        <v>15048</v>
      </c>
      <c r="M14" s="17">
        <f t="shared" si="4"/>
        <v>151.3274336283186</v>
      </c>
      <c r="N14" s="17">
        <f t="shared" si="2"/>
        <v>13316.814159292036</v>
      </c>
    </row>
    <row r="15" spans="1:14" ht="117" customHeight="1" x14ac:dyDescent="0.45">
      <c r="A15" s="9"/>
      <c r="B15" s="15" t="s">
        <v>14</v>
      </c>
      <c r="C15" s="15" t="s">
        <v>22</v>
      </c>
      <c r="D15" s="15" t="s">
        <v>16</v>
      </c>
      <c r="E15" s="14" t="s">
        <v>40</v>
      </c>
      <c r="F15" s="10" t="s">
        <v>36</v>
      </c>
      <c r="G15" s="15" t="s">
        <v>21</v>
      </c>
      <c r="H15" s="15">
        <v>38</v>
      </c>
      <c r="I15" s="16">
        <v>885</v>
      </c>
      <c r="J15" s="16">
        <f t="shared" si="0"/>
        <v>33630</v>
      </c>
      <c r="K15" s="16">
        <f t="shared" si="3"/>
        <v>177</v>
      </c>
      <c r="L15" s="16">
        <f t="shared" si="1"/>
        <v>6726</v>
      </c>
      <c r="M15" s="17">
        <f t="shared" si="4"/>
        <v>156.63716814159292</v>
      </c>
      <c r="N15" s="17">
        <f t="shared" si="2"/>
        <v>5952.212389380531</v>
      </c>
    </row>
    <row r="16" spans="1:14" ht="117" customHeight="1" x14ac:dyDescent="0.45">
      <c r="A16" s="9"/>
      <c r="B16" s="15" t="s">
        <v>14</v>
      </c>
      <c r="C16" s="13" t="s">
        <v>22</v>
      </c>
      <c r="D16" s="18" t="s">
        <v>16</v>
      </c>
      <c r="E16" s="10" t="s">
        <v>41</v>
      </c>
      <c r="F16" s="11" t="s">
        <v>36</v>
      </c>
      <c r="G16" s="15" t="s">
        <v>21</v>
      </c>
      <c r="H16" s="15">
        <v>26</v>
      </c>
      <c r="I16" s="16">
        <v>885</v>
      </c>
      <c r="J16" s="16">
        <f t="shared" si="0"/>
        <v>23010</v>
      </c>
      <c r="K16" s="16">
        <f t="shared" si="3"/>
        <v>177</v>
      </c>
      <c r="L16" s="16">
        <f t="shared" si="1"/>
        <v>4602</v>
      </c>
      <c r="M16" s="17">
        <f t="shared" si="4"/>
        <v>156.63716814159292</v>
      </c>
      <c r="N16" s="17">
        <f t="shared" si="2"/>
        <v>4072.5663716814161</v>
      </c>
    </row>
    <row r="17" spans="1:14" ht="117" customHeight="1" x14ac:dyDescent="0.45">
      <c r="A17" s="9"/>
      <c r="B17" s="15" t="s">
        <v>14</v>
      </c>
      <c r="C17" s="13" t="s">
        <v>22</v>
      </c>
      <c r="D17" s="15" t="s">
        <v>16</v>
      </c>
      <c r="E17" s="10" t="s">
        <v>42</v>
      </c>
      <c r="F17" s="11" t="s">
        <v>36</v>
      </c>
      <c r="G17" s="15" t="s">
        <v>21</v>
      </c>
      <c r="H17" s="15">
        <v>21</v>
      </c>
      <c r="I17" s="16">
        <v>885</v>
      </c>
      <c r="J17" s="16">
        <f t="shared" si="0"/>
        <v>18585</v>
      </c>
      <c r="K17" s="16">
        <f t="shared" si="3"/>
        <v>177</v>
      </c>
      <c r="L17" s="16">
        <f t="shared" si="1"/>
        <v>3717</v>
      </c>
      <c r="M17" s="17">
        <f t="shared" si="4"/>
        <v>156.63716814159292</v>
      </c>
      <c r="N17" s="17">
        <f t="shared" si="2"/>
        <v>3289.3805309734512</v>
      </c>
    </row>
    <row r="18" spans="1:14" ht="117" customHeight="1" x14ac:dyDescent="0.45">
      <c r="A18" s="9"/>
      <c r="B18" s="15" t="s">
        <v>14</v>
      </c>
      <c r="C18" s="13" t="s">
        <v>22</v>
      </c>
      <c r="D18" s="15" t="s">
        <v>16</v>
      </c>
      <c r="E18" s="10" t="s">
        <v>43</v>
      </c>
      <c r="F18" s="11" t="s">
        <v>36</v>
      </c>
      <c r="G18" s="15" t="s">
        <v>21</v>
      </c>
      <c r="H18" s="15">
        <v>2</v>
      </c>
      <c r="I18" s="16">
        <v>1070</v>
      </c>
      <c r="J18" s="16">
        <f t="shared" si="0"/>
        <v>2140</v>
      </c>
      <c r="K18" s="16">
        <f t="shared" si="3"/>
        <v>214</v>
      </c>
      <c r="L18" s="16">
        <f t="shared" si="1"/>
        <v>428</v>
      </c>
      <c r="M18" s="17">
        <f t="shared" si="4"/>
        <v>189.38053097345136</v>
      </c>
      <c r="N18" s="17">
        <f t="shared" si="2"/>
        <v>378.76106194690271</v>
      </c>
    </row>
    <row r="19" spans="1:14" ht="117" customHeight="1" x14ac:dyDescent="0.45">
      <c r="A19" s="9"/>
      <c r="B19" s="15" t="s">
        <v>14</v>
      </c>
      <c r="C19" s="13" t="s">
        <v>48</v>
      </c>
      <c r="D19" s="15" t="s">
        <v>16</v>
      </c>
      <c r="E19" s="10" t="s">
        <v>39</v>
      </c>
      <c r="F19" s="11" t="s">
        <v>66</v>
      </c>
      <c r="G19" s="15"/>
      <c r="H19" s="15">
        <v>90</v>
      </c>
      <c r="I19" s="16">
        <v>925</v>
      </c>
      <c r="J19" s="16">
        <f t="shared" si="0"/>
        <v>83250</v>
      </c>
      <c r="K19" s="16">
        <f t="shared" si="3"/>
        <v>185</v>
      </c>
      <c r="L19" s="16">
        <f t="shared" si="1"/>
        <v>16650</v>
      </c>
      <c r="M19" s="17">
        <f t="shared" si="4"/>
        <v>163.71681415929206</v>
      </c>
      <c r="N19" s="17">
        <f t="shared" si="2"/>
        <v>14734.513274336285</v>
      </c>
    </row>
    <row r="20" spans="1:14" ht="117" customHeight="1" x14ac:dyDescent="0.45">
      <c r="A20" s="9"/>
      <c r="B20" s="15" t="s">
        <v>14</v>
      </c>
      <c r="C20" s="11" t="s">
        <v>47</v>
      </c>
      <c r="D20" s="15" t="s">
        <v>16</v>
      </c>
      <c r="E20" s="10" t="s">
        <v>46</v>
      </c>
      <c r="F20" s="10" t="s">
        <v>30</v>
      </c>
      <c r="G20" s="10" t="s">
        <v>33</v>
      </c>
      <c r="H20" s="15">
        <v>100</v>
      </c>
      <c r="I20" s="16">
        <v>670</v>
      </c>
      <c r="J20" s="16">
        <f t="shared" ref="J20" si="5">SUM(I20*H20)</f>
        <v>67000</v>
      </c>
      <c r="K20" s="16">
        <f t="shared" si="3"/>
        <v>134</v>
      </c>
      <c r="L20" s="16">
        <f t="shared" si="1"/>
        <v>13400</v>
      </c>
      <c r="M20" s="17">
        <f t="shared" ref="M20" si="6">SUM(K20/1.13)</f>
        <v>118.58407079646018</v>
      </c>
      <c r="N20" s="17">
        <f t="shared" si="2"/>
        <v>11858.407079646018</v>
      </c>
    </row>
    <row r="21" spans="1:14" ht="140.65" customHeight="1" x14ac:dyDescent="0.45">
      <c r="A21"/>
      <c r="B21" s="15" t="s">
        <v>14</v>
      </c>
      <c r="C21" s="11" t="s">
        <v>49</v>
      </c>
      <c r="D21" s="15" t="s">
        <v>16</v>
      </c>
      <c r="E21" s="10" t="s">
        <v>50</v>
      </c>
      <c r="F21" s="10" t="s">
        <v>67</v>
      </c>
      <c r="G21" s="10" t="s">
        <v>62</v>
      </c>
      <c r="H21" s="15">
        <v>19</v>
      </c>
      <c r="I21" s="16">
        <v>595</v>
      </c>
      <c r="J21" s="16">
        <v>13395</v>
      </c>
      <c r="K21" s="16">
        <f t="shared" ref="K21:K24" si="7">I21*15%</f>
        <v>89.25</v>
      </c>
      <c r="L21" s="16">
        <v>3348.75</v>
      </c>
      <c r="M21" s="17">
        <f>SUM(K21/1.13)</f>
        <v>78.982300884955762</v>
      </c>
      <c r="N21" s="17">
        <f t="shared" si="2"/>
        <v>1500.6637168141594</v>
      </c>
    </row>
    <row r="22" spans="1:14" ht="165.4" customHeight="1" x14ac:dyDescent="0.45">
      <c r="A22"/>
      <c r="B22" s="15" t="s">
        <v>14</v>
      </c>
      <c r="C22" s="11" t="s">
        <v>49</v>
      </c>
      <c r="D22" s="15" t="s">
        <v>16</v>
      </c>
      <c r="E22" s="10" t="s">
        <v>51</v>
      </c>
      <c r="F22" s="10" t="s">
        <v>67</v>
      </c>
      <c r="G22" s="10" t="s">
        <v>63</v>
      </c>
      <c r="H22" s="15">
        <v>111</v>
      </c>
      <c r="I22" s="16">
        <v>595</v>
      </c>
      <c r="J22" s="16">
        <v>78255</v>
      </c>
      <c r="K22" s="16">
        <f t="shared" si="7"/>
        <v>89.25</v>
      </c>
      <c r="L22" s="16">
        <v>19563.75</v>
      </c>
      <c r="M22" s="17">
        <f t="shared" ref="M22:M34" si="8">SUM(K22/1.13)</f>
        <v>78.982300884955762</v>
      </c>
      <c r="N22" s="17">
        <f t="shared" si="2"/>
        <v>8767.0353982300894</v>
      </c>
    </row>
    <row r="23" spans="1:14" ht="117" customHeight="1" x14ac:dyDescent="0.45">
      <c r="A23" s="9"/>
      <c r="B23" s="15" t="s">
        <v>14</v>
      </c>
      <c r="C23" s="11" t="s">
        <v>49</v>
      </c>
      <c r="D23" s="15" t="s">
        <v>16</v>
      </c>
      <c r="E23" s="10" t="s">
        <v>52</v>
      </c>
      <c r="F23" s="10" t="s">
        <v>67</v>
      </c>
      <c r="G23" s="10" t="s">
        <v>64</v>
      </c>
      <c r="H23" s="15">
        <v>31</v>
      </c>
      <c r="I23" s="16">
        <v>595</v>
      </c>
      <c r="J23" s="16">
        <v>21855</v>
      </c>
      <c r="K23" s="16">
        <f t="shared" si="7"/>
        <v>89.25</v>
      </c>
      <c r="L23" s="16">
        <v>5463.75</v>
      </c>
      <c r="M23" s="17">
        <f t="shared" si="8"/>
        <v>78.982300884955762</v>
      </c>
      <c r="N23" s="17">
        <f t="shared" si="2"/>
        <v>2448.4513274336286</v>
      </c>
    </row>
    <row r="24" spans="1:14" ht="117" customHeight="1" x14ac:dyDescent="0.45">
      <c r="A24" s="9"/>
      <c r="B24" s="15" t="s">
        <v>14</v>
      </c>
      <c r="C24" s="11" t="s">
        <v>49</v>
      </c>
      <c r="D24" s="15" t="s">
        <v>16</v>
      </c>
      <c r="E24" s="10" t="s">
        <v>32</v>
      </c>
      <c r="F24" s="10" t="s">
        <v>67</v>
      </c>
      <c r="G24" s="10" t="s">
        <v>64</v>
      </c>
      <c r="H24" s="15">
        <v>40</v>
      </c>
      <c r="I24" s="16">
        <v>595</v>
      </c>
      <c r="J24" s="16">
        <v>28200</v>
      </c>
      <c r="K24" s="16">
        <f t="shared" si="7"/>
        <v>89.25</v>
      </c>
      <c r="L24" s="16">
        <v>7050</v>
      </c>
      <c r="M24" s="17">
        <f t="shared" si="8"/>
        <v>78.982300884955762</v>
      </c>
      <c r="N24" s="17">
        <f t="shared" si="2"/>
        <v>3159.2920353982304</v>
      </c>
    </row>
    <row r="25" spans="1:14" ht="160.5" customHeight="1" x14ac:dyDescent="0.45">
      <c r="A25"/>
      <c r="B25" s="15" t="s">
        <v>14</v>
      </c>
      <c r="C25" s="11" t="s">
        <v>53</v>
      </c>
      <c r="D25" s="15" t="s">
        <v>16</v>
      </c>
      <c r="E25" s="10" t="s">
        <v>54</v>
      </c>
      <c r="F25" s="22" t="s">
        <v>65</v>
      </c>
      <c r="G25" s="10" t="s">
        <v>64</v>
      </c>
      <c r="H25" s="15">
        <v>48</v>
      </c>
      <c r="I25" s="16">
        <v>795</v>
      </c>
      <c r="J25" s="16">
        <v>38160</v>
      </c>
      <c r="K25" s="16">
        <f t="shared" si="3"/>
        <v>159</v>
      </c>
      <c r="L25" s="16">
        <v>9540</v>
      </c>
      <c r="M25" s="17">
        <f t="shared" si="8"/>
        <v>140.70796460176993</v>
      </c>
      <c r="N25" s="17">
        <f t="shared" si="2"/>
        <v>6753.9823008849562</v>
      </c>
    </row>
    <row r="26" spans="1:14" ht="117" customHeight="1" x14ac:dyDescent="0.45">
      <c r="A26" s="9"/>
      <c r="B26" s="15" t="s">
        <v>14</v>
      </c>
      <c r="C26" s="11" t="s">
        <v>53</v>
      </c>
      <c r="D26" s="15" t="s">
        <v>16</v>
      </c>
      <c r="E26" s="10" t="s">
        <v>55</v>
      </c>
      <c r="F26" s="22" t="s">
        <v>65</v>
      </c>
      <c r="G26" s="10" t="s">
        <v>64</v>
      </c>
      <c r="H26" s="15">
        <v>16</v>
      </c>
      <c r="I26" s="16">
        <v>795</v>
      </c>
      <c r="J26" s="16">
        <v>12720</v>
      </c>
      <c r="K26" s="16">
        <f t="shared" si="3"/>
        <v>159</v>
      </c>
      <c r="L26" s="16">
        <v>3180</v>
      </c>
      <c r="M26" s="17">
        <f t="shared" si="8"/>
        <v>140.70796460176993</v>
      </c>
      <c r="N26" s="17">
        <f t="shared" si="2"/>
        <v>2251.3274336283189</v>
      </c>
    </row>
    <row r="27" spans="1:14" ht="117" customHeight="1" x14ac:dyDescent="0.45">
      <c r="A27" s="9"/>
      <c r="B27" s="15" t="s">
        <v>14</v>
      </c>
      <c r="C27" s="11" t="s">
        <v>53</v>
      </c>
      <c r="D27" s="15" t="s">
        <v>16</v>
      </c>
      <c r="E27" s="10" t="s">
        <v>50</v>
      </c>
      <c r="F27" s="22" t="s">
        <v>65</v>
      </c>
      <c r="G27" s="10" t="s">
        <v>62</v>
      </c>
      <c r="H27" s="15">
        <v>3</v>
      </c>
      <c r="I27" s="16">
        <v>795</v>
      </c>
      <c r="J27" s="16">
        <v>2385</v>
      </c>
      <c r="K27" s="16">
        <f t="shared" si="3"/>
        <v>159</v>
      </c>
      <c r="L27" s="16">
        <v>596.25</v>
      </c>
      <c r="M27" s="17">
        <f t="shared" si="8"/>
        <v>140.70796460176993</v>
      </c>
      <c r="N27" s="17">
        <f t="shared" si="2"/>
        <v>422.12389380530976</v>
      </c>
    </row>
    <row r="28" spans="1:14" ht="132.4" customHeight="1" x14ac:dyDescent="0.45">
      <c r="A28"/>
      <c r="B28" s="15" t="s">
        <v>14</v>
      </c>
      <c r="C28" s="11" t="s">
        <v>53</v>
      </c>
      <c r="D28" s="15" t="s">
        <v>16</v>
      </c>
      <c r="E28" s="10" t="s">
        <v>56</v>
      </c>
      <c r="F28" s="22" t="s">
        <v>65</v>
      </c>
      <c r="G28" s="10" t="s">
        <v>64</v>
      </c>
      <c r="H28" s="15">
        <v>1</v>
      </c>
      <c r="I28" s="16">
        <v>795</v>
      </c>
      <c r="J28" s="16">
        <v>795</v>
      </c>
      <c r="K28" s="16">
        <f t="shared" si="3"/>
        <v>159</v>
      </c>
      <c r="L28" s="16">
        <v>198.75</v>
      </c>
      <c r="M28" s="17">
        <f t="shared" si="8"/>
        <v>140.70796460176993</v>
      </c>
      <c r="N28" s="17">
        <f t="shared" si="2"/>
        <v>140.70796460176993</v>
      </c>
    </row>
    <row r="29" spans="1:14" ht="117" customHeight="1" x14ac:dyDescent="0.45">
      <c r="A29" s="9"/>
      <c r="B29" s="15" t="s">
        <v>14</v>
      </c>
      <c r="C29" s="11" t="s">
        <v>53</v>
      </c>
      <c r="D29" s="15" t="s">
        <v>16</v>
      </c>
      <c r="E29" s="10" t="s">
        <v>57</v>
      </c>
      <c r="F29" s="22" t="s">
        <v>65</v>
      </c>
      <c r="G29" s="10" t="s">
        <v>64</v>
      </c>
      <c r="H29" s="15">
        <v>2</v>
      </c>
      <c r="I29" s="16">
        <v>795</v>
      </c>
      <c r="J29" s="16">
        <v>1590</v>
      </c>
      <c r="K29" s="16">
        <f t="shared" si="3"/>
        <v>159</v>
      </c>
      <c r="L29" s="16">
        <v>397.5</v>
      </c>
      <c r="M29" s="17">
        <f t="shared" si="8"/>
        <v>140.70796460176993</v>
      </c>
      <c r="N29" s="17">
        <f t="shared" si="2"/>
        <v>281.41592920353986</v>
      </c>
    </row>
    <row r="30" spans="1:14" ht="117" customHeight="1" x14ac:dyDescent="0.45">
      <c r="A30" s="9"/>
      <c r="B30" s="15" t="s">
        <v>14</v>
      </c>
      <c r="C30" s="11" t="s">
        <v>53</v>
      </c>
      <c r="D30" s="15" t="s">
        <v>16</v>
      </c>
      <c r="E30" s="10" t="s">
        <v>58</v>
      </c>
      <c r="F30" s="10"/>
      <c r="G30" s="10" t="s">
        <v>64</v>
      </c>
      <c r="H30" s="15">
        <v>48</v>
      </c>
      <c r="I30" s="16">
        <v>795</v>
      </c>
      <c r="J30" s="16">
        <v>38160</v>
      </c>
      <c r="K30" s="16">
        <f t="shared" si="3"/>
        <v>159</v>
      </c>
      <c r="L30" s="16">
        <v>9540</v>
      </c>
      <c r="M30" s="17">
        <f t="shared" si="8"/>
        <v>140.70796460176993</v>
      </c>
      <c r="N30" s="17">
        <f t="shared" si="2"/>
        <v>6753.9823008849562</v>
      </c>
    </row>
    <row r="31" spans="1:14" ht="117" customHeight="1" x14ac:dyDescent="0.45">
      <c r="A31" s="9"/>
      <c r="B31" s="15" t="s">
        <v>14</v>
      </c>
      <c r="C31" s="11" t="s">
        <v>53</v>
      </c>
      <c r="D31" s="15" t="s">
        <v>16</v>
      </c>
      <c r="E31" s="10" t="s">
        <v>32</v>
      </c>
      <c r="F31" s="10"/>
      <c r="G31" s="10" t="s">
        <v>64</v>
      </c>
      <c r="H31" s="15">
        <v>4</v>
      </c>
      <c r="I31" s="16">
        <v>795</v>
      </c>
      <c r="J31" s="16">
        <v>3180</v>
      </c>
      <c r="K31" s="16">
        <f t="shared" si="3"/>
        <v>159</v>
      </c>
      <c r="L31" s="16">
        <v>795</v>
      </c>
      <c r="M31" s="17">
        <f t="shared" si="8"/>
        <v>140.70796460176993</v>
      </c>
      <c r="N31" s="17">
        <f t="shared" si="2"/>
        <v>562.83185840707972</v>
      </c>
    </row>
    <row r="32" spans="1:14" ht="117" customHeight="1" x14ac:dyDescent="0.45">
      <c r="A32" s="9"/>
      <c r="B32" s="15" t="s">
        <v>14</v>
      </c>
      <c r="C32" s="11" t="s">
        <v>59</v>
      </c>
      <c r="D32" s="15" t="s">
        <v>16</v>
      </c>
      <c r="E32" s="10" t="s">
        <v>56</v>
      </c>
      <c r="F32" s="10" t="s">
        <v>36</v>
      </c>
      <c r="G32" s="10" t="s">
        <v>64</v>
      </c>
      <c r="H32" s="15">
        <v>1</v>
      </c>
      <c r="I32" s="16">
        <v>885</v>
      </c>
      <c r="J32" s="16">
        <v>885</v>
      </c>
      <c r="K32" s="16">
        <f t="shared" si="3"/>
        <v>177</v>
      </c>
      <c r="L32" s="16">
        <v>221.25</v>
      </c>
      <c r="M32" s="17">
        <f t="shared" si="8"/>
        <v>156.63716814159292</v>
      </c>
      <c r="N32" s="17">
        <f t="shared" si="2"/>
        <v>156.63716814159292</v>
      </c>
    </row>
    <row r="33" spans="1:14" ht="117" customHeight="1" x14ac:dyDescent="0.45">
      <c r="A33" s="9"/>
      <c r="B33" s="15" t="s">
        <v>14</v>
      </c>
      <c r="C33" s="11" t="s">
        <v>60</v>
      </c>
      <c r="D33" s="15" t="s">
        <v>16</v>
      </c>
      <c r="E33" s="10" t="s">
        <v>61</v>
      </c>
      <c r="F33" s="10"/>
      <c r="G33" s="10" t="s">
        <v>64</v>
      </c>
      <c r="H33" s="15">
        <v>4</v>
      </c>
      <c r="I33" s="16">
        <v>925</v>
      </c>
      <c r="J33" s="16">
        <v>3700</v>
      </c>
      <c r="K33" s="16">
        <f t="shared" si="3"/>
        <v>185</v>
      </c>
      <c r="L33" s="16">
        <v>925</v>
      </c>
      <c r="M33" s="17">
        <f t="shared" si="8"/>
        <v>163.71681415929206</v>
      </c>
      <c r="N33" s="17">
        <f t="shared" si="2"/>
        <v>654.86725663716823</v>
      </c>
    </row>
    <row r="34" spans="1:14" ht="117" customHeight="1" x14ac:dyDescent="0.45">
      <c r="A34" s="9"/>
      <c r="B34" s="15" t="s">
        <v>14</v>
      </c>
      <c r="C34" s="11" t="s">
        <v>60</v>
      </c>
      <c r="D34" s="15" t="s">
        <v>16</v>
      </c>
      <c r="E34" s="10" t="s">
        <v>56</v>
      </c>
      <c r="F34" s="10"/>
      <c r="G34" s="10" t="s">
        <v>64</v>
      </c>
      <c r="H34" s="15">
        <v>3</v>
      </c>
      <c r="I34" s="16">
        <v>925</v>
      </c>
      <c r="J34" s="16">
        <v>2775</v>
      </c>
      <c r="K34" s="16">
        <f t="shared" si="3"/>
        <v>185</v>
      </c>
      <c r="L34" s="16">
        <v>693.75</v>
      </c>
      <c r="M34" s="17">
        <f t="shared" si="8"/>
        <v>163.71681415929206</v>
      </c>
      <c r="N34" s="17">
        <f t="shared" si="2"/>
        <v>491.15044247787614</v>
      </c>
    </row>
    <row r="35" spans="1:14" ht="15.75" x14ac:dyDescent="0.45">
      <c r="A35" s="1"/>
      <c r="B35" s="1"/>
      <c r="C35" s="1"/>
      <c r="D35" s="1"/>
      <c r="E35" s="1"/>
      <c r="F35" s="1"/>
      <c r="G35" s="1"/>
      <c r="H35" s="1">
        <f>SUM(H2:H34)</f>
        <v>1009</v>
      </c>
      <c r="I35" s="5"/>
      <c r="J35" s="5">
        <f t="shared" ref="J35:N35" si="9">SUM(J2:J34)</f>
        <v>820035</v>
      </c>
      <c r="K35" s="5"/>
      <c r="L35" s="5">
        <f t="shared" si="9"/>
        <v>176309.75</v>
      </c>
      <c r="M35" s="8"/>
      <c r="N35" s="8">
        <f t="shared" si="9"/>
        <v>135933.84955752213</v>
      </c>
    </row>
  </sheetData>
  <sheetProtection sheet="1" objects="1" scenarios="1" selectLockedCells="1" selectUnlockedCells="1"/>
  <phoneticPr fontId="10" type="noConversion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C31D1-B7E9-4000-B5D9-0F16333DD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B88895-6846-45B0-9CC9-AD094AA4F49D}">
  <ds:schemaRefs>
    <ds:schemaRef ds:uri="http://schemas.microsoft.com/office/2006/metadata/properties"/>
    <ds:schemaRef ds:uri="http://schemas.microsoft.com/office/2006/documentManagement/types"/>
    <ds:schemaRef ds:uri="3287f65e-bd81-4ef8-9d4a-f770dbe35018"/>
    <ds:schemaRef ds:uri="http://www.w3.org/XML/1998/namespace"/>
    <ds:schemaRef ds:uri="http://purl.org/dc/elements/1.1/"/>
    <ds:schemaRef ds:uri="534545f7-dfad-40dc-8880-0a5cc848d94b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A75B99-A490-4610-9E29-3124980621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Monza Trading</dc:creator>
  <cp:keywords/>
  <dc:description/>
  <cp:lastModifiedBy>Ikenna Monza Trading</cp:lastModifiedBy>
  <cp:revision/>
  <dcterms:created xsi:type="dcterms:W3CDTF">2015-06-05T18:17:20Z</dcterms:created>
  <dcterms:modified xsi:type="dcterms:W3CDTF">2026-03-25T11:13:04Z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